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005" tabRatio="597" activeTab="0"/>
  </bookViews>
  <sheets>
    <sheet name="Siegerpodest" sheetId="1" r:id="rId1"/>
    <sheet name="Rangliste" sheetId="2" r:id="rId2"/>
    <sheet name="Verteilung" sheetId="3" r:id="rId3"/>
  </sheets>
  <definedNames/>
  <calcPr fullCalcOnLoad="1"/>
</workbook>
</file>

<file path=xl/sharedStrings.xml><?xml version="1.0" encoding="utf-8"?>
<sst xmlns="http://schemas.openxmlformats.org/spreadsheetml/2006/main" count="676" uniqueCount="162">
  <si>
    <t>Name</t>
  </si>
  <si>
    <t>WM 2002</t>
  </si>
  <si>
    <t>EM 2004</t>
  </si>
  <si>
    <t>WM 2006</t>
  </si>
  <si>
    <t>EM 2008</t>
  </si>
  <si>
    <t>Gesamt</t>
  </si>
  <si>
    <t>Platz</t>
  </si>
  <si>
    <t>%</t>
  </si>
  <si>
    <t>Punkte</t>
  </si>
  <si>
    <t>Birgit Horsch</t>
  </si>
  <si>
    <t>Christopher Scheck</t>
  </si>
  <si>
    <t>M&amp;M Mathieu</t>
  </si>
  <si>
    <t>Bernd Schubert</t>
  </si>
  <si>
    <t>Ralph Gollomgewski</t>
  </si>
  <si>
    <t>Eberhard Schuster</t>
  </si>
  <si>
    <t>Helmut Pilzecker</t>
  </si>
  <si>
    <t>Tino Saß</t>
  </si>
  <si>
    <t>Dr.Ali Cinar</t>
  </si>
  <si>
    <t>Maria Schubert</t>
  </si>
  <si>
    <t>Andrea Cosel</t>
  </si>
  <si>
    <t>Tanja Eden</t>
  </si>
  <si>
    <t>Winfried Wagner</t>
  </si>
  <si>
    <t>Silke Kuphal</t>
  </si>
  <si>
    <t>Norbert Wartmann</t>
  </si>
  <si>
    <t>Jürgen Schmitz</t>
  </si>
  <si>
    <t>Elke Grimme</t>
  </si>
  <si>
    <t>Marco Döbel</t>
  </si>
  <si>
    <t>Hubert Dahmen</t>
  </si>
  <si>
    <t>Eberhard Suckow</t>
  </si>
  <si>
    <t>Philipp Schenk</t>
  </si>
  <si>
    <t>Karola Weber</t>
  </si>
  <si>
    <t>Christoph Baake</t>
  </si>
  <si>
    <t>Frank Radeck</t>
  </si>
  <si>
    <t>Melanie Wagner</t>
  </si>
  <si>
    <t>Ingo Ebert</t>
  </si>
  <si>
    <t>Mäxchen Kock</t>
  </si>
  <si>
    <t>Torsten Saß</t>
  </si>
  <si>
    <t>Henk van Dorp</t>
  </si>
  <si>
    <t>Jürgen Krist</t>
  </si>
  <si>
    <t>Gerold Barkowski</t>
  </si>
  <si>
    <t>Gerd Binder</t>
  </si>
  <si>
    <t>Klaus-Michael Vent</t>
  </si>
  <si>
    <t>Phillip Muschol</t>
  </si>
  <si>
    <t>Hans Freitag</t>
  </si>
  <si>
    <t>Franz Beckenbauer</t>
  </si>
  <si>
    <t>WM2010</t>
  </si>
  <si>
    <t>WM2011</t>
  </si>
  <si>
    <t>EM2012</t>
  </si>
  <si>
    <t>Gewinn-Punkte</t>
  </si>
  <si>
    <t>Teil-name</t>
  </si>
  <si>
    <t>Alexander Flach</t>
  </si>
  <si>
    <t>Birgit Boddien</t>
  </si>
  <si>
    <t>Annetta Schütz</t>
  </si>
  <si>
    <t>Willi Sebregondi</t>
  </si>
  <si>
    <t>Patricia Lavalle</t>
  </si>
  <si>
    <t>Wiebke Norden</t>
  </si>
  <si>
    <t>Julian Saß</t>
  </si>
  <si>
    <t>% bei Teiln.</t>
  </si>
  <si>
    <t>In allen Vorrundenspielen</t>
  </si>
  <si>
    <t>In den Halbfinalen</t>
  </si>
  <si>
    <t>WM2002</t>
  </si>
  <si>
    <t>WM2006</t>
  </si>
  <si>
    <t>In den Achtelfinalen</t>
  </si>
  <si>
    <t>In den Viertelfinalen</t>
  </si>
  <si>
    <t>maximal mögliche Punkte</t>
  </si>
  <si>
    <t>Anzahl Spiele</t>
  </si>
  <si>
    <t>EM2004</t>
  </si>
  <si>
    <t>EM2008</t>
  </si>
  <si>
    <t xml:space="preserve">Richtiges Ergebnis </t>
  </si>
  <si>
    <t xml:space="preserve">Richtige Differenz  </t>
  </si>
  <si>
    <t xml:space="preserve">Sieg/Remis richtig  </t>
  </si>
  <si>
    <t>Mannschaft kommt weiter</t>
  </si>
  <si>
    <t>(Gruppen-1. oder 2.)</t>
  </si>
  <si>
    <t>Anzahl Achtelfinalisten</t>
  </si>
  <si>
    <t>Eine Mannschaft richtig</t>
  </si>
  <si>
    <t xml:space="preserve">Beide Mannschaften </t>
  </si>
  <si>
    <t xml:space="preserve">Sieger richtig      </t>
  </si>
  <si>
    <t>Im Finale, Spiel um Platz 3</t>
  </si>
  <si>
    <t xml:space="preserve">Eine Mannschaft richtig </t>
  </si>
  <si>
    <t xml:space="preserve">Beide Mannschaften   </t>
  </si>
  <si>
    <t>WM2014</t>
  </si>
  <si>
    <t>Welt/Europameister</t>
  </si>
  <si>
    <t>Christoph Schubert</t>
  </si>
  <si>
    <t>Jana Bednarz</t>
  </si>
  <si>
    <t>Kathrin Meier</t>
  </si>
  <si>
    <t>Punkteverteilung (NEU)</t>
  </si>
  <si>
    <t>Pro Mannschaft richtig im AF</t>
  </si>
  <si>
    <t>Pro Mannschaft richtig im VF</t>
  </si>
  <si>
    <t>Pro Mannschaft in anderem VF</t>
  </si>
  <si>
    <t>Pro Mannschaft richtig im HF</t>
  </si>
  <si>
    <t>Pro Mannschaft in anderem HF</t>
  </si>
  <si>
    <t>Pro Mannschaft richtig im Spiel</t>
  </si>
  <si>
    <t>Im Spiel um Platz 3</t>
  </si>
  <si>
    <t>Im Finale</t>
  </si>
  <si>
    <t>WM2015</t>
  </si>
  <si>
    <t>(Gruppen-1.+2. oder als guter 3.)</t>
  </si>
  <si>
    <r>
      <t xml:space="preserve">Der </t>
    </r>
    <r>
      <rPr>
        <b/>
        <sz val="10"/>
        <color indexed="10"/>
        <rFont val="Verdana"/>
        <family val="2"/>
      </rPr>
      <t>Einzug</t>
    </r>
    <r>
      <rPr>
        <b/>
        <sz val="10"/>
        <rFont val="Verdana"/>
        <family val="2"/>
      </rPr>
      <t xml:space="preserve"> der Mannschaften ins </t>
    </r>
    <r>
      <rPr>
        <b/>
        <sz val="10"/>
        <color indexed="10"/>
        <rFont val="Verdana"/>
        <family val="2"/>
      </rPr>
      <t>Achtelfinale</t>
    </r>
    <r>
      <rPr>
        <b/>
        <sz val="10"/>
        <rFont val="Verdana"/>
        <family val="2"/>
      </rPr>
      <t xml:space="preserve"> wird nicht mehr dreifach bewertet (1 + </t>
    </r>
    <r>
      <rPr>
        <b/>
        <sz val="10"/>
        <color indexed="10"/>
        <rFont val="Verdana"/>
        <family val="2"/>
      </rPr>
      <t>1</t>
    </r>
    <r>
      <rPr>
        <b/>
        <sz val="10"/>
        <rFont val="Verdana"/>
        <family val="2"/>
      </rPr>
      <t xml:space="preserve"> statt 1 + </t>
    </r>
    <r>
      <rPr>
        <b/>
        <sz val="10"/>
        <color indexed="10"/>
        <rFont val="Verdana"/>
        <family val="2"/>
      </rPr>
      <t>3/2</t>
    </r>
    <r>
      <rPr>
        <b/>
        <sz val="10"/>
        <rFont val="Verdana"/>
        <family val="2"/>
      </rPr>
      <t>)</t>
    </r>
  </si>
  <si>
    <r>
      <t xml:space="preserve">Der </t>
    </r>
    <r>
      <rPr>
        <b/>
        <sz val="10"/>
        <color indexed="10"/>
        <rFont val="Verdana"/>
        <family val="2"/>
      </rPr>
      <t>Einzug</t>
    </r>
    <r>
      <rPr>
        <b/>
        <sz val="10"/>
        <rFont val="Verdana"/>
        <family val="2"/>
      </rPr>
      <t xml:space="preserve"> der Mannschaften ins </t>
    </r>
    <r>
      <rPr>
        <b/>
        <sz val="10"/>
        <color indexed="10"/>
        <rFont val="Verdana"/>
        <family val="2"/>
      </rPr>
      <t xml:space="preserve">Viertel- / Halbfinale / Endspiel </t>
    </r>
    <r>
      <rPr>
        <b/>
        <sz val="10"/>
        <rFont val="Verdana"/>
        <family val="2"/>
      </rPr>
      <t>wird höher bewertet (</t>
    </r>
    <r>
      <rPr>
        <b/>
        <sz val="10"/>
        <color indexed="10"/>
        <rFont val="Verdana"/>
        <family val="2"/>
      </rPr>
      <t>1 mehr</t>
    </r>
    <r>
      <rPr>
        <b/>
        <sz val="10"/>
        <rFont val="Verdana"/>
        <family val="2"/>
      </rPr>
      <t>)</t>
    </r>
  </si>
  <si>
    <r>
      <t xml:space="preserve">Der Einzug der Mannschaften in </t>
    </r>
    <r>
      <rPr>
        <b/>
        <sz val="10"/>
        <color indexed="10"/>
        <rFont val="Verdana"/>
        <family val="2"/>
      </rPr>
      <t>andere</t>
    </r>
    <r>
      <rPr>
        <b/>
        <sz val="10"/>
        <rFont val="Verdana"/>
        <family val="2"/>
      </rPr>
      <t xml:space="preserve"> als die vorhergesagten Achtel- / </t>
    </r>
    <r>
      <rPr>
        <b/>
        <sz val="10"/>
        <color indexed="10"/>
        <rFont val="Verdana"/>
        <family val="2"/>
      </rPr>
      <t>Viertel- / Halbfinale</t>
    </r>
    <r>
      <rPr>
        <b/>
        <sz val="10"/>
        <rFont val="Verdana"/>
        <family val="2"/>
      </rPr>
      <t xml:space="preserve"> wird gewertet (</t>
    </r>
    <r>
      <rPr>
        <b/>
        <sz val="10"/>
        <color indexed="10"/>
        <rFont val="Verdana"/>
        <family val="2"/>
      </rPr>
      <t>1 bzw. 2</t>
    </r>
    <r>
      <rPr>
        <b/>
        <sz val="10"/>
        <rFont val="Verdana"/>
        <family val="2"/>
      </rPr>
      <t>)</t>
    </r>
  </si>
  <si>
    <r>
      <t xml:space="preserve">Trifft man beide ins Achtel- / Viertel- / Halbfinale einziehenden Mannschaften, gibt es </t>
    </r>
    <r>
      <rPr>
        <b/>
        <sz val="10"/>
        <color indexed="10"/>
        <rFont val="Verdana"/>
        <family val="2"/>
      </rPr>
      <t xml:space="preserve">keinen Kombi-Bonus </t>
    </r>
    <r>
      <rPr>
        <b/>
        <sz val="10"/>
        <rFont val="Verdana"/>
        <family val="2"/>
      </rPr>
      <t>(</t>
    </r>
    <r>
      <rPr>
        <b/>
        <sz val="10"/>
        <color indexed="10"/>
        <rFont val="Verdana"/>
        <family val="2"/>
      </rPr>
      <t>1 weniger</t>
    </r>
    <r>
      <rPr>
        <b/>
        <sz val="10"/>
        <rFont val="Verdana"/>
        <family val="2"/>
      </rPr>
      <t>)</t>
    </r>
  </si>
  <si>
    <t>Alexandra Kruppa</t>
  </si>
  <si>
    <t>Zulfi Ismailov</t>
  </si>
  <si>
    <t>In allen Spielen</t>
  </si>
  <si>
    <t>Pro Mannschaft, Toranzahl richtig</t>
  </si>
  <si>
    <t>Richtiges Ergebnis*</t>
  </si>
  <si>
    <t>Anzahl Spiele*</t>
  </si>
  <si>
    <r>
      <t xml:space="preserve">Durch die </t>
    </r>
    <r>
      <rPr>
        <b/>
        <sz val="10"/>
        <color indexed="10"/>
        <rFont val="Verdana"/>
        <family val="2"/>
      </rPr>
      <t>Anzahl Tore</t>
    </r>
    <r>
      <rPr>
        <b/>
        <sz val="10"/>
        <rFont val="Verdana"/>
        <family val="2"/>
      </rPr>
      <t xml:space="preserve"> kann man </t>
    </r>
    <r>
      <rPr>
        <b/>
        <sz val="10"/>
        <color indexed="10"/>
        <rFont val="Verdana"/>
        <family val="2"/>
      </rPr>
      <t>zusätzliche Punkte</t>
    </r>
    <r>
      <rPr>
        <b/>
        <sz val="10"/>
        <rFont val="Verdana"/>
        <family val="2"/>
      </rPr>
      <t xml:space="preserve"> bekommen </t>
    </r>
  </si>
  <si>
    <r>
      <t xml:space="preserve">(Achtung, die </t>
    </r>
    <r>
      <rPr>
        <b/>
        <sz val="10"/>
        <color indexed="10"/>
        <rFont val="Verdana"/>
        <family val="2"/>
      </rPr>
      <t xml:space="preserve">Maximalanzahl 5 </t>
    </r>
    <r>
      <rPr>
        <b/>
        <sz val="10"/>
        <rFont val="Verdana"/>
        <family val="2"/>
      </rPr>
      <t>in der Vorrunde erhöht sich dann aber nicht)</t>
    </r>
  </si>
  <si>
    <t>Punkteverteilung (vor 2015)</t>
  </si>
  <si>
    <t>EM2016</t>
  </si>
  <si>
    <t>Spiel um Platz 3 = JOKER für alle</t>
  </si>
  <si>
    <t>WM2018</t>
  </si>
  <si>
    <t>Vorrunde</t>
  </si>
  <si>
    <t>pro Spiel</t>
  </si>
  <si>
    <t>KO-Runde</t>
  </si>
  <si>
    <t>Prozent</t>
  </si>
  <si>
    <t>Sonderpunkte</t>
  </si>
  <si>
    <t>(neu)</t>
  </si>
  <si>
    <t>(alt)</t>
  </si>
  <si>
    <t>Tommy Thoms</t>
  </si>
  <si>
    <t>Katharina Martens</t>
  </si>
  <si>
    <t/>
  </si>
  <si>
    <t>Rang</t>
  </si>
  <si>
    <t>nur 1-6</t>
  </si>
  <si>
    <t>Summe</t>
  </si>
  <si>
    <t>1-10</t>
  </si>
  <si>
    <t>Anzahl Top 11</t>
  </si>
  <si>
    <t>Summe Top 11</t>
  </si>
  <si>
    <t>Jenny Marx</t>
  </si>
  <si>
    <t>Sarah Zwiesel</t>
  </si>
  <si>
    <t>WM2019</t>
  </si>
  <si>
    <t>Kathrin</t>
  </si>
  <si>
    <t>Maya</t>
  </si>
  <si>
    <t>Caroline</t>
  </si>
  <si>
    <t>Jasmin</t>
  </si>
  <si>
    <t>Jule</t>
  </si>
  <si>
    <t>Saskia</t>
  </si>
  <si>
    <t>Moni</t>
  </si>
  <si>
    <t>Vivien</t>
  </si>
  <si>
    <t>EM2020</t>
  </si>
  <si>
    <t>Alexa Rothe</t>
  </si>
  <si>
    <t>Becky Wolther</t>
  </si>
  <si>
    <t>Susanne Engelke</t>
  </si>
  <si>
    <t>Sophie Lehmann</t>
  </si>
  <si>
    <t>EM2021</t>
  </si>
  <si>
    <t>Steffi Martens</t>
  </si>
  <si>
    <t>Tabea Ahrens</t>
  </si>
  <si>
    <t>Astrid Maaß</t>
  </si>
  <si>
    <t>Carla Weichhold</t>
  </si>
  <si>
    <t>Ines Stoll</t>
  </si>
  <si>
    <t>Paul Dörner</t>
  </si>
  <si>
    <t>Thomas Arndt</t>
  </si>
  <si>
    <t>Julia Dietrich</t>
  </si>
  <si>
    <t>Maja Wolkenheim</t>
  </si>
  <si>
    <t>Kathrin Bude</t>
  </si>
  <si>
    <t>Klaus Pelzer</t>
  </si>
  <si>
    <t>Udo Sindermann</t>
  </si>
  <si>
    <t>Robert Zopp</t>
  </si>
  <si>
    <t>Franz Neumann</t>
  </si>
  <si>
    <t>Manfred Thoms</t>
  </si>
  <si>
    <t>WM2022</t>
  </si>
  <si>
    <t>WM2023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</si>
</sst>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0"/>
      <color indexed="48"/>
      <name val="Verdana"/>
      <family val="2"/>
    </font>
    <font>
      <b/>
      <sz val="10"/>
      <color indexed="5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52" applyNumberFormat="1" applyFont="1" applyAlignment="1">
      <alignment horizontal="right"/>
    </xf>
    <xf numFmtId="0" fontId="0" fillId="37" borderId="0" xfId="0" applyFill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0" fillId="38" borderId="0" xfId="0" applyFill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 quotePrefix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1" fontId="3" fillId="39" borderId="0" xfId="0" applyNumberFormat="1" applyFont="1" applyFill="1" applyAlignment="1" applyProtection="1">
      <alignment/>
      <protection/>
    </xf>
    <xf numFmtId="0" fontId="3" fillId="39" borderId="0" xfId="0" applyFont="1" applyFill="1" applyAlignment="1" applyProtection="1" quotePrefix="1">
      <alignment/>
      <protection/>
    </xf>
    <xf numFmtId="1" fontId="5" fillId="36" borderId="0" xfId="0" applyNumberFormat="1" applyFont="1" applyFill="1" applyAlignment="1" applyProtection="1">
      <alignment/>
      <protection/>
    </xf>
    <xf numFmtId="1" fontId="3" fillId="40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0" fontId="6" fillId="0" borderId="0" xfId="52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 horizontal="left"/>
    </xf>
    <xf numFmtId="16" fontId="0" fillId="0" borderId="0" xfId="0" applyNumberFormat="1" applyAlignment="1" quotePrefix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2" sqref="AF2"/>
    </sheetView>
  </sheetViews>
  <sheetFormatPr defaultColWidth="11.421875" defaultRowHeight="13.5" customHeight="1"/>
  <cols>
    <col min="1" max="1" width="18.00390625" style="0" customWidth="1"/>
    <col min="2" max="2" width="9.00390625" style="3" bestFit="1" customWidth="1"/>
    <col min="3" max="3" width="8.421875" style="3" bestFit="1" customWidth="1"/>
    <col min="4" max="4" width="9.00390625" style="3" bestFit="1" customWidth="1"/>
    <col min="5" max="7" width="8.421875" style="3" bestFit="1" customWidth="1"/>
    <col min="8" max="8" width="7.8515625" style="3" bestFit="1" customWidth="1"/>
    <col min="9" max="10" width="8.421875" style="3" bestFit="1" customWidth="1"/>
    <col min="11" max="17" width="7.8515625" style="14" bestFit="1" customWidth="1"/>
    <col min="18" max="18" width="6.7109375" style="0" customWidth="1"/>
    <col min="19" max="28" width="5.7109375" style="0" customWidth="1"/>
    <col min="29" max="29" width="9.421875" style="0" customWidth="1"/>
  </cols>
  <sheetData>
    <row r="1" spans="1:31" s="8" customFormat="1" ht="1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45</v>
      </c>
      <c r="G1" s="12" t="s">
        <v>46</v>
      </c>
      <c r="H1" s="8" t="s">
        <v>47</v>
      </c>
      <c r="I1" s="8" t="s">
        <v>80</v>
      </c>
      <c r="J1" s="8" t="s">
        <v>94</v>
      </c>
      <c r="K1" s="54" t="s">
        <v>109</v>
      </c>
      <c r="L1" s="54" t="s">
        <v>111</v>
      </c>
      <c r="M1" s="54" t="s">
        <v>130</v>
      </c>
      <c r="N1" s="54" t="s">
        <v>139</v>
      </c>
      <c r="O1" s="54" t="s">
        <v>144</v>
      </c>
      <c r="P1" s="54" t="s">
        <v>160</v>
      </c>
      <c r="Q1" s="54" t="s">
        <v>161</v>
      </c>
      <c r="S1" s="8" t="s">
        <v>6</v>
      </c>
      <c r="AC1" s="8" t="s">
        <v>124</v>
      </c>
      <c r="AD1" s="8" t="s">
        <v>124</v>
      </c>
      <c r="AE1" s="8" t="s">
        <v>122</v>
      </c>
    </row>
    <row r="2" spans="2:31" ht="27.75" customHeight="1">
      <c r="B2" s="3" t="s">
        <v>6</v>
      </c>
      <c r="C2" s="3" t="s">
        <v>6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14" t="s">
        <v>6</v>
      </c>
      <c r="L2" s="14" t="s">
        <v>6</v>
      </c>
      <c r="M2" s="14" t="s">
        <v>6</v>
      </c>
      <c r="N2" s="14" t="s">
        <v>6</v>
      </c>
      <c r="O2" s="14" t="s">
        <v>6</v>
      </c>
      <c r="P2" s="14" t="s">
        <v>6</v>
      </c>
      <c r="Q2" s="14" t="s">
        <v>6</v>
      </c>
      <c r="S2" s="14">
        <v>1</v>
      </c>
      <c r="T2" s="3">
        <f aca="true" t="shared" si="0" ref="T2:AB2">S2+1</f>
        <v>2</v>
      </c>
      <c r="U2" s="3">
        <f t="shared" si="0"/>
        <v>3</v>
      </c>
      <c r="V2" s="3">
        <f t="shared" si="0"/>
        <v>4</v>
      </c>
      <c r="W2" s="3">
        <f t="shared" si="0"/>
        <v>5</v>
      </c>
      <c r="X2" s="3">
        <f t="shared" si="0"/>
        <v>6</v>
      </c>
      <c r="Y2" s="3">
        <f t="shared" si="0"/>
        <v>7</v>
      </c>
      <c r="Z2" s="3">
        <f t="shared" si="0"/>
        <v>8</v>
      </c>
      <c r="AA2" s="3">
        <f t="shared" si="0"/>
        <v>9</v>
      </c>
      <c r="AB2" s="3">
        <f t="shared" si="0"/>
        <v>10</v>
      </c>
      <c r="AC2" s="55" t="s">
        <v>125</v>
      </c>
      <c r="AD2" s="3" t="s">
        <v>123</v>
      </c>
      <c r="AE2" s="3" t="s">
        <v>123</v>
      </c>
    </row>
    <row r="3" spans="1:31" ht="13.5" customHeight="1">
      <c r="A3" t="s">
        <v>12</v>
      </c>
      <c r="B3" s="4">
        <v>4</v>
      </c>
      <c r="C3" s="5">
        <v>2</v>
      </c>
      <c r="D3" s="3">
        <v>10</v>
      </c>
      <c r="E3" s="3">
        <v>18</v>
      </c>
      <c r="F3" s="6">
        <v>3</v>
      </c>
      <c r="G3" s="3">
        <v>7</v>
      </c>
      <c r="H3" s="5">
        <v>2</v>
      </c>
      <c r="I3" s="11">
        <v>5</v>
      </c>
      <c r="J3" s="5">
        <v>2</v>
      </c>
      <c r="K3" s="4">
        <v>4</v>
      </c>
      <c r="L3" s="7">
        <v>1</v>
      </c>
      <c r="M3" s="6">
        <v>3</v>
      </c>
      <c r="N3" s="4">
        <v>4</v>
      </c>
      <c r="O3" s="14">
        <v>21</v>
      </c>
      <c r="P3" s="7">
        <v>1</v>
      </c>
      <c r="Q3" s="27">
        <v>6</v>
      </c>
      <c r="S3" s="3">
        <f>COUNTIF($B3:$Q3,S$2)</f>
        <v>2</v>
      </c>
      <c r="T3" s="3">
        <f>COUNTIF($B3:$Q3,T$2)</f>
        <v>3</v>
      </c>
      <c r="U3" s="3">
        <f>COUNTIF($B3:$Q3,U$2)</f>
        <v>2</v>
      </c>
      <c r="V3" s="3">
        <f>COUNTIF($B3:$Q3,V$2)</f>
        <v>3</v>
      </c>
      <c r="W3" s="3">
        <f>COUNTIF($B3:$Q3,W$2)</f>
        <v>1</v>
      </c>
      <c r="X3" s="3">
        <f>COUNTIF($B3:$Q3,X$2)</f>
        <v>1</v>
      </c>
      <c r="Y3" s="3">
        <f>COUNTIF($B3:$Q3,Y$2)</f>
        <v>1</v>
      </c>
      <c r="Z3" s="3">
        <f>COUNTIF($B3:$Q3,Z$2)</f>
        <v>0</v>
      </c>
      <c r="AA3" s="3">
        <f>COUNTIF($B3:$Q3,AA$2)</f>
        <v>0</v>
      </c>
      <c r="AB3" s="3">
        <f>COUNTIF($B3:$Q3,AB$2)</f>
        <v>1</v>
      </c>
      <c r="AC3" s="3">
        <f>SUM(S3:AB3)</f>
        <v>14</v>
      </c>
      <c r="AD3" s="3">
        <f>SUM(S3:X3)</f>
        <v>12</v>
      </c>
      <c r="AE3" s="3">
        <f>S3*10+T3*8+U3*6+V3*4+W3*2+X3</f>
        <v>71</v>
      </c>
    </row>
    <row r="4" spans="1:31" ht="13.5" customHeight="1">
      <c r="A4" t="s">
        <v>18</v>
      </c>
      <c r="B4" s="6">
        <v>3</v>
      </c>
      <c r="C4" s="3">
        <v>17</v>
      </c>
      <c r="D4" s="3">
        <v>17</v>
      </c>
      <c r="E4" s="3">
        <v>15</v>
      </c>
      <c r="F4" s="3">
        <v>9</v>
      </c>
      <c r="G4" s="3">
        <v>13</v>
      </c>
      <c r="H4" s="7">
        <v>1</v>
      </c>
      <c r="I4" s="14">
        <v>17</v>
      </c>
      <c r="J4" s="27">
        <v>6</v>
      </c>
      <c r="K4" s="6">
        <v>3</v>
      </c>
      <c r="L4" s="57">
        <v>8</v>
      </c>
      <c r="M4" s="3"/>
      <c r="N4" s="7">
        <v>1</v>
      </c>
      <c r="O4" s="7">
        <v>1</v>
      </c>
      <c r="P4" s="7">
        <v>1</v>
      </c>
      <c r="Q4" s="7">
        <v>1</v>
      </c>
      <c r="S4" s="3">
        <f>COUNTIF($B4:$Q4,S$2)</f>
        <v>5</v>
      </c>
      <c r="T4" s="3">
        <f>COUNTIF($B4:$Q4,T$2)</f>
        <v>0</v>
      </c>
      <c r="U4" s="3">
        <f>COUNTIF($B4:$Q4,U$2)</f>
        <v>2</v>
      </c>
      <c r="V4" s="3">
        <f>COUNTIF($B4:$Q4,V$2)</f>
        <v>0</v>
      </c>
      <c r="W4" s="3">
        <f>COUNTIF($B4:$Q4,W$2)</f>
        <v>0</v>
      </c>
      <c r="X4" s="3">
        <f>COUNTIF($B4:$Q4,X$2)</f>
        <v>1</v>
      </c>
      <c r="Y4" s="3">
        <f>COUNTIF($B4:$Q4,Y$2)</f>
        <v>0</v>
      </c>
      <c r="Z4" s="3">
        <f>COUNTIF($B4:$Q4,Z$2)</f>
        <v>1</v>
      </c>
      <c r="AA4" s="3">
        <f>COUNTIF($B4:$Q4,AA$2)</f>
        <v>1</v>
      </c>
      <c r="AB4" s="3">
        <f>COUNTIF($B4:$Q4,AB$2)</f>
        <v>0</v>
      </c>
      <c r="AC4" s="3">
        <f>SUM(S4:AB4)</f>
        <v>10</v>
      </c>
      <c r="AD4" s="3">
        <f>SUM(S4:X4)</f>
        <v>8</v>
      </c>
      <c r="AE4" s="3">
        <f>S4*10+T4*8+U4*6+V4*4+W4*2+X4</f>
        <v>63</v>
      </c>
    </row>
    <row r="5" spans="1:31" ht="13.5" customHeight="1">
      <c r="A5" t="s">
        <v>9</v>
      </c>
      <c r="B5" s="3" t="s">
        <v>121</v>
      </c>
      <c r="C5" s="7">
        <v>1</v>
      </c>
      <c r="D5" s="7">
        <v>1</v>
      </c>
      <c r="E5" s="7">
        <v>1</v>
      </c>
      <c r="F5" s="4">
        <v>4</v>
      </c>
      <c r="G5" s="3">
        <v>11</v>
      </c>
      <c r="H5" s="3">
        <v>14</v>
      </c>
      <c r="I5" s="14">
        <v>11</v>
      </c>
      <c r="J5" s="6">
        <v>3</v>
      </c>
      <c r="K5" s="14">
        <v>13</v>
      </c>
      <c r="L5" s="27">
        <v>6</v>
      </c>
      <c r="M5" s="3"/>
      <c r="N5" s="5">
        <v>2</v>
      </c>
      <c r="O5" s="14">
        <v>22</v>
      </c>
      <c r="P5" s="7">
        <v>1</v>
      </c>
      <c r="Q5" s="56">
        <v>7</v>
      </c>
      <c r="S5" s="3">
        <f>COUNTIF($B5:$Q5,S$2)</f>
        <v>4</v>
      </c>
      <c r="T5" s="3">
        <f>COUNTIF($B5:$Q5,T$2)</f>
        <v>1</v>
      </c>
      <c r="U5" s="3">
        <f>COUNTIF($B5:$Q5,U$2)</f>
        <v>1</v>
      </c>
      <c r="V5" s="3">
        <f>COUNTIF($B5:$Q5,V$2)</f>
        <v>1</v>
      </c>
      <c r="W5" s="3">
        <f>COUNTIF($B5:$Q5,W$2)</f>
        <v>0</v>
      </c>
      <c r="X5" s="3">
        <f>COUNTIF($B5:$Q5,X$2)</f>
        <v>1</v>
      </c>
      <c r="Y5" s="3">
        <f>COUNTIF($B5:$Q5,Y$2)</f>
        <v>1</v>
      </c>
      <c r="Z5" s="3">
        <f>COUNTIF($B5:$Q5,Z$2)</f>
        <v>0</v>
      </c>
      <c r="AA5" s="3">
        <f>COUNTIF($B5:$Q5,AA$2)</f>
        <v>0</v>
      </c>
      <c r="AB5" s="3">
        <f>COUNTIF($B5:$Q5,AB$2)</f>
        <v>0</v>
      </c>
      <c r="AC5" s="3">
        <f>SUM(S5:AB5)</f>
        <v>9</v>
      </c>
      <c r="AD5" s="3">
        <f>SUM(S5:X5)</f>
        <v>8</v>
      </c>
      <c r="AE5" s="3">
        <f>S5*10+T5*8+U5*6+V5*4+W5*2+X5</f>
        <v>59</v>
      </c>
    </row>
    <row r="6" spans="1:31" ht="13.5" customHeight="1">
      <c r="A6" t="s">
        <v>14</v>
      </c>
      <c r="B6" s="5">
        <v>2</v>
      </c>
      <c r="C6" s="27">
        <v>6</v>
      </c>
      <c r="D6" s="3">
        <v>14</v>
      </c>
      <c r="E6" s="3">
        <v>14</v>
      </c>
      <c r="F6" s="7">
        <v>1</v>
      </c>
      <c r="G6" s="4">
        <v>4</v>
      </c>
      <c r="H6" s="11">
        <v>5</v>
      </c>
      <c r="I6" s="4">
        <v>4</v>
      </c>
      <c r="J6" s="4">
        <v>4</v>
      </c>
      <c r="K6" s="14">
        <v>17</v>
      </c>
      <c r="L6" s="14">
        <v>9</v>
      </c>
      <c r="M6" s="3"/>
      <c r="N6" s="6">
        <v>3</v>
      </c>
      <c r="P6" s="7">
        <v>1</v>
      </c>
      <c r="S6" s="3">
        <f>COUNTIF($B6:$Q6,S$2)</f>
        <v>2</v>
      </c>
      <c r="T6" s="3">
        <f>COUNTIF($B6:$Q6,T$2)</f>
        <v>1</v>
      </c>
      <c r="U6" s="3">
        <f>COUNTIF($B6:$Q6,U$2)</f>
        <v>1</v>
      </c>
      <c r="V6" s="3">
        <f>COUNTIF($B6:$Q6,V$2)</f>
        <v>3</v>
      </c>
      <c r="W6" s="3">
        <f>COUNTIF($B6:$Q6,W$2)</f>
        <v>1</v>
      </c>
      <c r="X6" s="3">
        <f>COUNTIF($B6:$Q6,X$2)</f>
        <v>1</v>
      </c>
      <c r="Y6" s="3">
        <f>COUNTIF($B6:$Q6,Y$2)</f>
        <v>0</v>
      </c>
      <c r="Z6" s="3">
        <f>COUNTIF($B6:$Q6,Z$2)</f>
        <v>0</v>
      </c>
      <c r="AA6" s="3">
        <f>COUNTIF($B6:$Q6,AA$2)</f>
        <v>1</v>
      </c>
      <c r="AB6" s="3">
        <f>COUNTIF($B6:$Q6,AB$2)</f>
        <v>0</v>
      </c>
      <c r="AC6" s="3">
        <f>SUM(S6:AB6)</f>
        <v>10</v>
      </c>
      <c r="AD6" s="3">
        <f>SUM(S6:X6)</f>
        <v>9</v>
      </c>
      <c r="AE6" s="3">
        <f>S6*10+T6*8+U6*6+V6*4+W6*2+X6</f>
        <v>49</v>
      </c>
    </row>
    <row r="7" spans="1:31" ht="13.5" customHeight="1">
      <c r="A7" t="s">
        <v>15</v>
      </c>
      <c r="B7" s="3" t="s">
        <v>121</v>
      </c>
      <c r="C7" s="11">
        <v>5</v>
      </c>
      <c r="D7" s="4">
        <v>4</v>
      </c>
      <c r="E7" s="3">
        <v>13</v>
      </c>
      <c r="F7" s="5">
        <v>2</v>
      </c>
      <c r="G7" s="3">
        <v>11</v>
      </c>
      <c r="H7" s="6">
        <v>3</v>
      </c>
      <c r="I7" s="14">
        <v>9</v>
      </c>
      <c r="J7" s="4">
        <v>4</v>
      </c>
      <c r="K7" s="14">
        <v>10</v>
      </c>
      <c r="L7" s="14">
        <v>18</v>
      </c>
      <c r="M7" s="7">
        <v>1</v>
      </c>
      <c r="N7" s="14">
        <v>8</v>
      </c>
      <c r="O7" s="14">
        <v>12</v>
      </c>
      <c r="P7" s="7">
        <v>1</v>
      </c>
      <c r="Q7" s="14">
        <v>12</v>
      </c>
      <c r="S7" s="3">
        <f>COUNTIF($B7:$Q7,S$2)</f>
        <v>2</v>
      </c>
      <c r="T7" s="3">
        <f>COUNTIF($B7:$Q7,T$2)</f>
        <v>1</v>
      </c>
      <c r="U7" s="3">
        <f>COUNTIF($B7:$Q7,U$2)</f>
        <v>1</v>
      </c>
      <c r="V7" s="3">
        <f>COUNTIF($B7:$Q7,V$2)</f>
        <v>2</v>
      </c>
      <c r="W7" s="3">
        <f>COUNTIF($B7:$Q7,W$2)</f>
        <v>1</v>
      </c>
      <c r="X7" s="3">
        <f>COUNTIF($B7:$Q7,X$2)</f>
        <v>0</v>
      </c>
      <c r="Y7" s="3">
        <f>COUNTIF($B7:$Q7,Y$2)</f>
        <v>0</v>
      </c>
      <c r="Z7" s="3">
        <f>COUNTIF($B7:$Q7,Z$2)</f>
        <v>1</v>
      </c>
      <c r="AA7" s="3">
        <f>COUNTIF($B7:$Q7,AA$2)</f>
        <v>1</v>
      </c>
      <c r="AB7" s="3">
        <f>COUNTIF($B7:$Q7,AB$2)</f>
        <v>1</v>
      </c>
      <c r="AC7" s="3">
        <f>SUM(S7:AB7)</f>
        <v>10</v>
      </c>
      <c r="AD7" s="3">
        <f>SUM(S7:X7)</f>
        <v>7</v>
      </c>
      <c r="AE7" s="3">
        <f>S7*10+T7*8+U7*6+V7*4+W7*2+X7</f>
        <v>44</v>
      </c>
    </row>
    <row r="8" spans="1:31" ht="13.5" customHeight="1">
      <c r="A8" t="s">
        <v>19</v>
      </c>
      <c r="B8" s="3" t="s">
        <v>121</v>
      </c>
      <c r="C8" s="6">
        <v>3</v>
      </c>
      <c r="D8" s="3">
        <v>12</v>
      </c>
      <c r="E8" s="3">
        <v>15</v>
      </c>
      <c r="F8" s="11">
        <v>5</v>
      </c>
      <c r="G8" s="11">
        <v>5</v>
      </c>
      <c r="H8" s="27">
        <v>6</v>
      </c>
      <c r="I8" s="14">
        <v>16</v>
      </c>
      <c r="J8" s="14">
        <v>8</v>
      </c>
      <c r="K8" s="14">
        <v>15</v>
      </c>
      <c r="L8" s="7">
        <v>1</v>
      </c>
      <c r="M8" s="3">
        <v>10</v>
      </c>
      <c r="N8" s="14">
        <v>10</v>
      </c>
      <c r="O8" s="14">
        <v>18</v>
      </c>
      <c r="P8" s="7">
        <v>1</v>
      </c>
      <c r="Q8" s="57">
        <v>9</v>
      </c>
      <c r="S8" s="3">
        <f>COUNTIF($B8:$Q8,S$2)</f>
        <v>2</v>
      </c>
      <c r="T8" s="3">
        <f>COUNTIF($B8:$Q8,T$2)</f>
        <v>0</v>
      </c>
      <c r="U8" s="3">
        <f>COUNTIF($B8:$Q8,U$2)</f>
        <v>1</v>
      </c>
      <c r="V8" s="3">
        <f>COUNTIF($B8:$Q8,V$2)</f>
        <v>0</v>
      </c>
      <c r="W8" s="3">
        <f>COUNTIF($B8:$Q8,W$2)</f>
        <v>2</v>
      </c>
      <c r="X8" s="3">
        <f>COUNTIF($B8:$Q8,X$2)</f>
        <v>1</v>
      </c>
      <c r="Y8" s="3">
        <f>COUNTIF($B8:$Q8,Y$2)</f>
        <v>0</v>
      </c>
      <c r="Z8" s="3">
        <f>COUNTIF($B8:$Q8,Z$2)</f>
        <v>1</v>
      </c>
      <c r="AA8" s="3">
        <f>COUNTIF($B8:$Q8,AA$2)</f>
        <v>1</v>
      </c>
      <c r="AB8" s="3">
        <f>COUNTIF($B8:$Q8,AB$2)</f>
        <v>2</v>
      </c>
      <c r="AC8" s="3">
        <f>SUM(S8:AB8)</f>
        <v>10</v>
      </c>
      <c r="AD8" s="3">
        <f>SUM(S8:X8)</f>
        <v>6</v>
      </c>
      <c r="AE8" s="3">
        <f>S8*10+T8*8+U8*6+V8*4+W8*2+X8</f>
        <v>31</v>
      </c>
    </row>
    <row r="9" spans="1:31" ht="13.5" customHeight="1">
      <c r="A9" t="s">
        <v>55</v>
      </c>
      <c r="B9" s="3" t="s">
        <v>121</v>
      </c>
      <c r="C9" s="3" t="s">
        <v>121</v>
      </c>
      <c r="D9" s="3" t="s">
        <v>121</v>
      </c>
      <c r="E9" s="3" t="s">
        <v>121</v>
      </c>
      <c r="F9" s="3" t="s">
        <v>121</v>
      </c>
      <c r="G9" s="6">
        <v>3</v>
      </c>
      <c r="H9" s="3">
        <v>10</v>
      </c>
      <c r="I9" s="3">
        <v>7</v>
      </c>
      <c r="J9" s="14" t="s">
        <v>121</v>
      </c>
      <c r="K9" s="5">
        <v>2</v>
      </c>
      <c r="L9" s="4">
        <v>4</v>
      </c>
      <c r="M9" s="3"/>
      <c r="N9" s="27">
        <v>6</v>
      </c>
      <c r="P9" s="7">
        <v>1</v>
      </c>
      <c r="S9" s="3">
        <f>COUNTIF($B9:$Q9,S$2)</f>
        <v>1</v>
      </c>
      <c r="T9" s="3">
        <f>COUNTIF($B9:$Q9,T$2)</f>
        <v>1</v>
      </c>
      <c r="U9" s="3">
        <f>COUNTIF($B9:$Q9,U$2)</f>
        <v>1</v>
      </c>
      <c r="V9" s="3">
        <f>COUNTIF($B9:$Q9,V$2)</f>
        <v>1</v>
      </c>
      <c r="W9" s="3">
        <f>COUNTIF($B9:$Q9,W$2)</f>
        <v>0</v>
      </c>
      <c r="X9" s="3">
        <f>COUNTIF($B9:$Q9,X$2)</f>
        <v>1</v>
      </c>
      <c r="Y9" s="3">
        <f>COUNTIF($B9:$Q9,Y$2)</f>
        <v>1</v>
      </c>
      <c r="Z9" s="3">
        <f>COUNTIF($B9:$Q9,Z$2)</f>
        <v>0</v>
      </c>
      <c r="AA9" s="3">
        <f>COUNTIF($B9:$Q9,AA$2)</f>
        <v>0</v>
      </c>
      <c r="AB9" s="3">
        <f>COUNTIF($B9:$Q9,AB$2)</f>
        <v>1</v>
      </c>
      <c r="AC9" s="3">
        <f>SUM(S9:AB9)</f>
        <v>7</v>
      </c>
      <c r="AD9" s="3">
        <f>SUM(S9:X9)</f>
        <v>5</v>
      </c>
      <c r="AE9" s="3">
        <f>S9*10+T9*8+U9*6+V9*4+W9*2+X9</f>
        <v>29</v>
      </c>
    </row>
    <row r="10" spans="1:31" ht="13.5" customHeight="1">
      <c r="A10" t="s">
        <v>36</v>
      </c>
      <c r="B10" s="3">
        <v>12</v>
      </c>
      <c r="C10" s="3">
        <v>15</v>
      </c>
      <c r="D10" s="3" t="s">
        <v>121</v>
      </c>
      <c r="E10" s="3" t="s">
        <v>121</v>
      </c>
      <c r="F10" s="27">
        <v>6</v>
      </c>
      <c r="G10" s="3" t="s">
        <v>121</v>
      </c>
      <c r="H10" s="3">
        <v>7</v>
      </c>
      <c r="I10" s="6">
        <v>3</v>
      </c>
      <c r="J10" s="14" t="s">
        <v>121</v>
      </c>
      <c r="K10" s="7">
        <v>1</v>
      </c>
      <c r="L10" s="14">
        <v>14</v>
      </c>
      <c r="M10" s="3"/>
      <c r="N10" s="27">
        <v>6</v>
      </c>
      <c r="P10" s="7">
        <v>1</v>
      </c>
      <c r="S10" s="3">
        <f>COUNTIF($B10:$Q10,S$2)</f>
        <v>2</v>
      </c>
      <c r="T10" s="3">
        <f>COUNTIF($B10:$Q10,T$2)</f>
        <v>0</v>
      </c>
      <c r="U10" s="3">
        <f>COUNTIF($B10:$Q10,U$2)</f>
        <v>1</v>
      </c>
      <c r="V10" s="3">
        <f>COUNTIF($B10:$Q10,V$2)</f>
        <v>0</v>
      </c>
      <c r="W10" s="3">
        <f>COUNTIF($B10:$Q10,W$2)</f>
        <v>0</v>
      </c>
      <c r="X10" s="3">
        <f>COUNTIF($B10:$Q10,X$2)</f>
        <v>2</v>
      </c>
      <c r="Y10" s="3">
        <f>COUNTIF($B10:$Q10,Y$2)</f>
        <v>1</v>
      </c>
      <c r="Z10" s="3">
        <f>COUNTIF($B10:$Q10,Z$2)</f>
        <v>0</v>
      </c>
      <c r="AA10" s="3">
        <f>COUNTIF($B10:$Q10,AA$2)</f>
        <v>0</v>
      </c>
      <c r="AB10" s="3">
        <f>COUNTIF($B10:$Q10,AB$2)</f>
        <v>0</v>
      </c>
      <c r="AC10" s="3">
        <f>SUM(S10:AB10)</f>
        <v>6</v>
      </c>
      <c r="AD10" s="3">
        <f>SUM(S10:X10)</f>
        <v>5</v>
      </c>
      <c r="AE10" s="3">
        <f>S10*10+T10*8+U10*6+V10*4+W10*2+X10</f>
        <v>28</v>
      </c>
    </row>
    <row r="11" spans="1:31" ht="13.5" customHeight="1">
      <c r="A11" t="s">
        <v>17</v>
      </c>
      <c r="B11" s="3" t="s">
        <v>121</v>
      </c>
      <c r="C11" s="3" t="s">
        <v>121</v>
      </c>
      <c r="D11" s="3">
        <v>18</v>
      </c>
      <c r="E11" s="5">
        <v>2</v>
      </c>
      <c r="F11" s="3">
        <v>13</v>
      </c>
      <c r="G11" s="3">
        <v>15</v>
      </c>
      <c r="H11" s="3">
        <v>8</v>
      </c>
      <c r="I11" s="5">
        <v>2</v>
      </c>
      <c r="J11" s="14">
        <v>13</v>
      </c>
      <c r="K11" s="14" t="s">
        <v>121</v>
      </c>
      <c r="L11" s="14">
        <v>19</v>
      </c>
      <c r="M11" s="3"/>
      <c r="N11" s="14">
        <v>16</v>
      </c>
      <c r="O11" s="14">
        <v>13</v>
      </c>
      <c r="P11" s="7">
        <v>1</v>
      </c>
      <c r="S11" s="3">
        <f>COUNTIF($B11:$Q11,S$2)</f>
        <v>1</v>
      </c>
      <c r="T11" s="3">
        <f>COUNTIF($B11:$Q11,T$2)</f>
        <v>2</v>
      </c>
      <c r="U11" s="3">
        <f>COUNTIF($B11:$Q11,U$2)</f>
        <v>0</v>
      </c>
      <c r="V11" s="3">
        <f>COUNTIF($B11:$Q11,V$2)</f>
        <v>0</v>
      </c>
      <c r="W11" s="3">
        <f>COUNTIF($B11:$Q11,W$2)</f>
        <v>0</v>
      </c>
      <c r="X11" s="3">
        <f>COUNTIF($B11:$Q11,X$2)</f>
        <v>0</v>
      </c>
      <c r="Y11" s="3">
        <f>COUNTIF($B11:$Q11,Y$2)</f>
        <v>0</v>
      </c>
      <c r="Z11" s="3">
        <f>COUNTIF($B11:$Q11,Z$2)</f>
        <v>1</v>
      </c>
      <c r="AA11" s="3">
        <f>COUNTIF($B11:$Q11,AA$2)</f>
        <v>0</v>
      </c>
      <c r="AB11" s="3">
        <f>COUNTIF($B11:$Q11,AB$2)</f>
        <v>0</v>
      </c>
      <c r="AC11" s="3">
        <f>SUM(S11:AB11)</f>
        <v>4</v>
      </c>
      <c r="AD11" s="3">
        <f>SUM(S11:X11)</f>
        <v>3</v>
      </c>
      <c r="AE11" s="3">
        <f>S11*10+T11*8+U11*6+V11*4+W11*2+X11</f>
        <v>26</v>
      </c>
    </row>
    <row r="12" spans="1:31" ht="13.5" customHeight="1">
      <c r="A12" t="s">
        <v>52</v>
      </c>
      <c r="B12" s="3" t="s">
        <v>121</v>
      </c>
      <c r="C12" s="3" t="s">
        <v>121</v>
      </c>
      <c r="D12" s="3" t="s">
        <v>121</v>
      </c>
      <c r="E12" s="3" t="s">
        <v>121</v>
      </c>
      <c r="F12" s="3" t="s">
        <v>121</v>
      </c>
      <c r="G12" s="5">
        <v>2</v>
      </c>
      <c r="H12" s="4">
        <v>4</v>
      </c>
      <c r="I12" s="14">
        <v>15</v>
      </c>
      <c r="J12" s="14">
        <v>12</v>
      </c>
      <c r="K12" s="14" t="s">
        <v>121</v>
      </c>
      <c r="L12" s="14">
        <v>12</v>
      </c>
      <c r="M12" s="3"/>
      <c r="N12" s="14">
        <v>19</v>
      </c>
      <c r="O12" s="14">
        <v>23</v>
      </c>
      <c r="P12" s="7">
        <v>1</v>
      </c>
      <c r="Q12" s="14">
        <v>13</v>
      </c>
      <c r="S12" s="3">
        <f>COUNTIF($B12:$Q12,S$2)</f>
        <v>1</v>
      </c>
      <c r="T12" s="3">
        <f>COUNTIF($B12:$Q12,T$2)</f>
        <v>1</v>
      </c>
      <c r="U12" s="3">
        <f>COUNTIF($B12:$Q12,U$2)</f>
        <v>0</v>
      </c>
      <c r="V12" s="3">
        <f>COUNTIF($B12:$Q12,V$2)</f>
        <v>1</v>
      </c>
      <c r="W12" s="3">
        <f>COUNTIF($B12:$Q12,W$2)</f>
        <v>0</v>
      </c>
      <c r="X12" s="3">
        <f>COUNTIF($B12:$Q12,X$2)</f>
        <v>0</v>
      </c>
      <c r="Y12" s="3">
        <f>COUNTIF($B12:$Q12,Y$2)</f>
        <v>0</v>
      </c>
      <c r="Z12" s="3">
        <f>COUNTIF($B12:$Q12,Z$2)</f>
        <v>0</v>
      </c>
      <c r="AA12" s="3">
        <f>COUNTIF($B12:$Q12,AA$2)</f>
        <v>0</v>
      </c>
      <c r="AB12" s="3">
        <f>COUNTIF($B12:$Q12,AB$2)</f>
        <v>0</v>
      </c>
      <c r="AC12" s="3">
        <f>SUM(S12:AB12)</f>
        <v>3</v>
      </c>
      <c r="AD12" s="3">
        <f>SUM(S12:X12)</f>
        <v>3</v>
      </c>
      <c r="AE12" s="3">
        <f>S12*10+T12*8+U12*6+V12*4+W12*2+X12</f>
        <v>22</v>
      </c>
    </row>
    <row r="13" spans="1:31" ht="13.5" customHeight="1">
      <c r="A13" t="s">
        <v>82</v>
      </c>
      <c r="B13" s="3" t="s">
        <v>121</v>
      </c>
      <c r="C13" s="3" t="s">
        <v>121</v>
      </c>
      <c r="D13" s="3" t="s">
        <v>121</v>
      </c>
      <c r="E13" s="3" t="s">
        <v>121</v>
      </c>
      <c r="F13" s="3" t="s">
        <v>121</v>
      </c>
      <c r="G13" s="3" t="s">
        <v>121</v>
      </c>
      <c r="H13" s="3" t="s">
        <v>121</v>
      </c>
      <c r="I13" s="7">
        <v>1</v>
      </c>
      <c r="J13" s="14" t="s">
        <v>121</v>
      </c>
      <c r="K13" s="14">
        <v>12</v>
      </c>
      <c r="L13" s="11">
        <v>5</v>
      </c>
      <c r="M13" s="3"/>
      <c r="N13" s="14">
        <v>15</v>
      </c>
      <c r="P13" s="7">
        <v>1</v>
      </c>
      <c r="S13" s="3">
        <f>COUNTIF($B13:$Q13,S$2)</f>
        <v>2</v>
      </c>
      <c r="T13" s="3">
        <f>COUNTIF($B13:$Q13,T$2)</f>
        <v>0</v>
      </c>
      <c r="U13" s="3">
        <f>COUNTIF($B13:$Q13,U$2)</f>
        <v>0</v>
      </c>
      <c r="V13" s="3">
        <f>COUNTIF($B13:$Q13,V$2)</f>
        <v>0</v>
      </c>
      <c r="W13" s="3">
        <f>COUNTIF($B13:$Q13,W$2)</f>
        <v>1</v>
      </c>
      <c r="X13" s="3">
        <f>COUNTIF($B13:$Q13,X$2)</f>
        <v>0</v>
      </c>
      <c r="Y13" s="3">
        <f>COUNTIF($B13:$Q13,Y$2)</f>
        <v>0</v>
      </c>
      <c r="Z13" s="3">
        <f>COUNTIF($B13:$Q13,Z$2)</f>
        <v>0</v>
      </c>
      <c r="AA13" s="3">
        <f>COUNTIF($B13:$Q13,AA$2)</f>
        <v>0</v>
      </c>
      <c r="AB13" s="3">
        <f>COUNTIF($B13:$Q13,AB$2)</f>
        <v>0</v>
      </c>
      <c r="AC13" s="3">
        <f>SUM(S13:AB13)</f>
        <v>3</v>
      </c>
      <c r="AD13" s="3">
        <f>SUM(S13:X13)</f>
        <v>3</v>
      </c>
      <c r="AE13" s="3">
        <f>S13*10+T13*8+U13*6+V13*4+W13*2+X13</f>
        <v>22</v>
      </c>
    </row>
    <row r="14" spans="1:31" ht="13.5" customHeight="1">
      <c r="A14" t="s">
        <v>25</v>
      </c>
      <c r="B14" s="27">
        <v>6</v>
      </c>
      <c r="C14" s="3">
        <v>12</v>
      </c>
      <c r="D14" s="3">
        <v>16</v>
      </c>
      <c r="E14" s="3">
        <v>12</v>
      </c>
      <c r="F14" s="3">
        <v>12</v>
      </c>
      <c r="G14" s="7">
        <v>1</v>
      </c>
      <c r="H14" s="3">
        <v>12</v>
      </c>
      <c r="I14" s="14">
        <v>13</v>
      </c>
      <c r="J14" s="14">
        <v>14</v>
      </c>
      <c r="K14" s="14">
        <v>14</v>
      </c>
      <c r="L14" s="14">
        <v>10</v>
      </c>
      <c r="M14" s="3"/>
      <c r="N14" s="14">
        <v>11</v>
      </c>
      <c r="P14" s="7">
        <v>1</v>
      </c>
      <c r="S14" s="3">
        <f>COUNTIF($B14:$Q14,S$2)</f>
        <v>2</v>
      </c>
      <c r="T14" s="3">
        <f>COUNTIF($B14:$Q14,T$2)</f>
        <v>0</v>
      </c>
      <c r="U14" s="3">
        <f>COUNTIF($B14:$Q14,U$2)</f>
        <v>0</v>
      </c>
      <c r="V14" s="3">
        <f>COUNTIF($B14:$Q14,V$2)</f>
        <v>0</v>
      </c>
      <c r="W14" s="3">
        <f>COUNTIF($B14:$Q14,W$2)</f>
        <v>0</v>
      </c>
      <c r="X14" s="3">
        <f>COUNTIF($B14:$Q14,X$2)</f>
        <v>1</v>
      </c>
      <c r="Y14" s="3">
        <f>COUNTIF($B14:$Q14,Y$2)</f>
        <v>0</v>
      </c>
      <c r="Z14" s="3">
        <f>COUNTIF($B14:$Q14,Z$2)</f>
        <v>0</v>
      </c>
      <c r="AA14" s="3">
        <f>COUNTIF($B14:$Q14,AA$2)</f>
        <v>0</v>
      </c>
      <c r="AB14" s="3">
        <f>COUNTIF($B14:$Q14,AB$2)</f>
        <v>1</v>
      </c>
      <c r="AC14" s="3">
        <f>SUM(S14:AB14)</f>
        <v>4</v>
      </c>
      <c r="AD14" s="3">
        <f>SUM(S14:X14)</f>
        <v>3</v>
      </c>
      <c r="AE14" s="3">
        <f>S14*10+T14*8+U14*6+V14*4+W14*2+X14</f>
        <v>21</v>
      </c>
    </row>
    <row r="15" spans="1:31" ht="13.5" customHeight="1">
      <c r="A15" t="s">
        <v>37</v>
      </c>
      <c r="B15" s="3" t="s">
        <v>121</v>
      </c>
      <c r="C15" s="3" t="s">
        <v>121</v>
      </c>
      <c r="D15" s="3">
        <v>15</v>
      </c>
      <c r="E15" s="3">
        <v>22</v>
      </c>
      <c r="F15" s="3" t="s">
        <v>121</v>
      </c>
      <c r="G15" s="3" t="s">
        <v>121</v>
      </c>
      <c r="H15" s="3" t="s">
        <v>121</v>
      </c>
      <c r="I15" s="14">
        <v>11</v>
      </c>
      <c r="J15" s="7">
        <v>1</v>
      </c>
      <c r="K15" s="14">
        <v>16</v>
      </c>
      <c r="L15" s="14">
        <v>21</v>
      </c>
      <c r="M15" s="3"/>
      <c r="N15" s="14">
        <v>24</v>
      </c>
      <c r="O15" s="14">
        <v>19</v>
      </c>
      <c r="P15" s="7">
        <v>1</v>
      </c>
      <c r="S15" s="3">
        <f>COUNTIF($B15:$Q15,S$2)</f>
        <v>2</v>
      </c>
      <c r="T15" s="3">
        <f>COUNTIF($B15:$Q15,T$2)</f>
        <v>0</v>
      </c>
      <c r="U15" s="3">
        <f>COUNTIF($B15:$Q15,U$2)</f>
        <v>0</v>
      </c>
      <c r="V15" s="3">
        <f>COUNTIF($B15:$Q15,V$2)</f>
        <v>0</v>
      </c>
      <c r="W15" s="3">
        <f>COUNTIF($B15:$Q15,W$2)</f>
        <v>0</v>
      </c>
      <c r="X15" s="3">
        <f>COUNTIF($B15:$Q15,X$2)</f>
        <v>0</v>
      </c>
      <c r="Y15" s="3">
        <f>COUNTIF($B15:$Q15,Y$2)</f>
        <v>0</v>
      </c>
      <c r="Z15" s="3">
        <f>COUNTIF($B15:$Q15,Z$2)</f>
        <v>0</v>
      </c>
      <c r="AA15" s="3">
        <f>COUNTIF($B15:$Q15,AA$2)</f>
        <v>0</v>
      </c>
      <c r="AB15" s="3">
        <f>COUNTIF($B15:$Q15,AB$2)</f>
        <v>0</v>
      </c>
      <c r="AC15" s="3">
        <f>SUM(S15:AB15)</f>
        <v>2</v>
      </c>
      <c r="AD15" s="3">
        <f>SUM(S15:X15)</f>
        <v>2</v>
      </c>
      <c r="AE15" s="3">
        <f>S15*10+T15*8+U15*6+V15*4+W15*2+X15</f>
        <v>20</v>
      </c>
    </row>
    <row r="16" spans="1:31" ht="13.5" customHeight="1">
      <c r="A16" t="s">
        <v>83</v>
      </c>
      <c r="B16" s="3" t="s">
        <v>121</v>
      </c>
      <c r="C16" s="3" t="s">
        <v>121</v>
      </c>
      <c r="D16" s="3" t="s">
        <v>121</v>
      </c>
      <c r="E16" s="3" t="s">
        <v>121</v>
      </c>
      <c r="F16" s="3" t="s">
        <v>121</v>
      </c>
      <c r="G16" s="3" t="s">
        <v>121</v>
      </c>
      <c r="H16" s="3" t="s">
        <v>121</v>
      </c>
      <c r="I16" s="27">
        <v>6</v>
      </c>
      <c r="J16" s="14">
        <v>11</v>
      </c>
      <c r="K16" s="27">
        <v>6</v>
      </c>
      <c r="L16" s="14">
        <v>14</v>
      </c>
      <c r="M16" s="3"/>
      <c r="N16" s="14">
        <v>9</v>
      </c>
      <c r="O16" s="6">
        <v>3</v>
      </c>
      <c r="P16" s="7">
        <v>1</v>
      </c>
      <c r="Q16" s="11">
        <v>5</v>
      </c>
      <c r="S16" s="3">
        <f>COUNTIF($B16:$Q16,S$2)</f>
        <v>1</v>
      </c>
      <c r="T16" s="3">
        <f>COUNTIF($B16:$Q16,T$2)</f>
        <v>0</v>
      </c>
      <c r="U16" s="3">
        <f>COUNTIF($B16:$Q16,U$2)</f>
        <v>1</v>
      </c>
      <c r="V16" s="3">
        <f>COUNTIF($B16:$Q16,V$2)</f>
        <v>0</v>
      </c>
      <c r="W16" s="3">
        <f>COUNTIF($B16:$Q16,W$2)</f>
        <v>1</v>
      </c>
      <c r="X16" s="3">
        <f>COUNTIF($B16:$Q16,X$2)</f>
        <v>2</v>
      </c>
      <c r="Y16" s="3">
        <f>COUNTIF($B16:$Q16,Y$2)</f>
        <v>0</v>
      </c>
      <c r="Z16" s="3">
        <f>COUNTIF($B16:$Q16,Z$2)</f>
        <v>0</v>
      </c>
      <c r="AA16" s="3">
        <f>COUNTIF($B16:$Q16,AA$2)</f>
        <v>1</v>
      </c>
      <c r="AB16" s="3">
        <f>COUNTIF($B16:$Q16,AB$2)</f>
        <v>0</v>
      </c>
      <c r="AC16" s="3">
        <f>SUM(S16:AB16)</f>
        <v>6</v>
      </c>
      <c r="AD16" s="3">
        <f>SUM(S16:X16)</f>
        <v>5</v>
      </c>
      <c r="AE16" s="3">
        <f>S16*10+T16*8+U16*6+V16*4+W16*2+X16</f>
        <v>20</v>
      </c>
    </row>
    <row r="17" spans="1:31" ht="13.5" customHeight="1">
      <c r="A17" t="s">
        <v>128</v>
      </c>
      <c r="L17" s="14">
        <v>13</v>
      </c>
      <c r="M17" s="11">
        <v>5</v>
      </c>
      <c r="N17" s="11">
        <v>5</v>
      </c>
      <c r="O17" s="14">
        <v>15</v>
      </c>
      <c r="P17" s="7">
        <v>1</v>
      </c>
      <c r="Q17" s="6">
        <v>3</v>
      </c>
      <c r="S17" s="3">
        <f>COUNTIF($B17:$Q17,S$2)</f>
        <v>1</v>
      </c>
      <c r="T17" s="3">
        <f>COUNTIF($B17:$Q17,T$2)</f>
        <v>0</v>
      </c>
      <c r="U17" s="3">
        <f>COUNTIF($B17:$Q17,U$2)</f>
        <v>1</v>
      </c>
      <c r="V17" s="3">
        <f>COUNTIF($B17:$Q17,V$2)</f>
        <v>0</v>
      </c>
      <c r="W17" s="3">
        <f>COUNTIF($B17:$Q17,W$2)</f>
        <v>2</v>
      </c>
      <c r="X17" s="3">
        <f>COUNTIF($B17:$Q17,X$2)</f>
        <v>0</v>
      </c>
      <c r="Y17" s="3">
        <f>COUNTIF($B17:$Q17,Y$2)</f>
        <v>0</v>
      </c>
      <c r="Z17" s="3">
        <f>COUNTIF($B17:$Q17,Z$2)</f>
        <v>0</v>
      </c>
      <c r="AA17" s="3">
        <f>COUNTIF($B17:$Q17,AA$2)</f>
        <v>0</v>
      </c>
      <c r="AB17" s="3">
        <f>COUNTIF($B17:$Q17,AB$2)</f>
        <v>0</v>
      </c>
      <c r="AC17" s="3">
        <f>SUM(S17:AB17)</f>
        <v>4</v>
      </c>
      <c r="AD17" s="3">
        <f>SUM(S17:X17)</f>
        <v>4</v>
      </c>
      <c r="AE17" s="3">
        <f>S17*10+T17*8+U17*6+V17*4+W17*2+X17</f>
        <v>20</v>
      </c>
    </row>
    <row r="18" spans="1:31" ht="13.5" customHeight="1">
      <c r="A18" t="s">
        <v>51</v>
      </c>
      <c r="B18" s="3" t="s">
        <v>121</v>
      </c>
      <c r="C18" s="3" t="s">
        <v>121</v>
      </c>
      <c r="D18" s="3" t="s">
        <v>121</v>
      </c>
      <c r="E18" s="3" t="s">
        <v>121</v>
      </c>
      <c r="F18" s="3" t="s">
        <v>121</v>
      </c>
      <c r="G18" s="11">
        <v>5</v>
      </c>
      <c r="H18" s="3">
        <v>13</v>
      </c>
      <c r="I18" s="14">
        <v>10</v>
      </c>
      <c r="J18" s="14">
        <v>10</v>
      </c>
      <c r="K18" s="14">
        <v>7</v>
      </c>
      <c r="L18" s="56">
        <v>7</v>
      </c>
      <c r="M18" s="3"/>
      <c r="N18" s="14">
        <v>13</v>
      </c>
      <c r="O18" s="14">
        <v>19</v>
      </c>
      <c r="P18" s="7">
        <v>1</v>
      </c>
      <c r="Q18" s="5">
        <v>2</v>
      </c>
      <c r="S18" s="3">
        <f>COUNTIF($B18:$Q18,S$2)</f>
        <v>1</v>
      </c>
      <c r="T18" s="3">
        <f>COUNTIF($B18:$Q18,T$2)</f>
        <v>1</v>
      </c>
      <c r="U18" s="3">
        <f>COUNTIF($B18:$Q18,U$2)</f>
        <v>0</v>
      </c>
      <c r="V18" s="3">
        <f>COUNTIF($B18:$Q18,V$2)</f>
        <v>0</v>
      </c>
      <c r="W18" s="3">
        <f>COUNTIF($B18:$Q18,W$2)</f>
        <v>1</v>
      </c>
      <c r="X18" s="3">
        <f>COUNTIF($B18:$Q18,X$2)</f>
        <v>0</v>
      </c>
      <c r="Y18" s="3">
        <f>COUNTIF($B18:$Q18,Y$2)</f>
        <v>2</v>
      </c>
      <c r="Z18" s="3">
        <f>COUNTIF($B18:$Q18,Z$2)</f>
        <v>0</v>
      </c>
      <c r="AA18" s="3">
        <f>COUNTIF($B18:$Q18,AA$2)</f>
        <v>0</v>
      </c>
      <c r="AB18" s="3">
        <f>COUNTIF($B18:$Q18,AB$2)</f>
        <v>2</v>
      </c>
      <c r="AC18" s="3">
        <f>SUM(S18:AB18)</f>
        <v>7</v>
      </c>
      <c r="AD18" s="3">
        <f>SUM(S18:X18)</f>
        <v>3</v>
      </c>
      <c r="AE18" s="3">
        <f>S18*10+T18*8+U18*6+V18*4+W18*2+X18</f>
        <v>20</v>
      </c>
    </row>
    <row r="19" spans="1:31" ht="13.5" customHeight="1">
      <c r="A19" t="s">
        <v>13</v>
      </c>
      <c r="B19" s="3">
        <v>10</v>
      </c>
      <c r="C19" s="3">
        <v>14</v>
      </c>
      <c r="D19" s="6">
        <v>3</v>
      </c>
      <c r="E19" s="11">
        <v>5</v>
      </c>
      <c r="F19" s="3">
        <v>15</v>
      </c>
      <c r="G19" s="3">
        <v>7</v>
      </c>
      <c r="H19" s="3">
        <v>15</v>
      </c>
      <c r="I19" s="3">
        <v>8</v>
      </c>
      <c r="J19" s="14">
        <v>7</v>
      </c>
      <c r="K19" s="14">
        <v>7</v>
      </c>
      <c r="L19" s="14">
        <v>10</v>
      </c>
      <c r="M19" s="3"/>
      <c r="N19" s="14">
        <v>14</v>
      </c>
      <c r="P19" s="7">
        <v>1</v>
      </c>
      <c r="S19" s="3">
        <f>COUNTIF($B19:$Q19,S$2)</f>
        <v>1</v>
      </c>
      <c r="T19" s="3">
        <f>COUNTIF($B19:$Q19,T$2)</f>
        <v>0</v>
      </c>
      <c r="U19" s="3">
        <f>COUNTIF($B19:$Q19,U$2)</f>
        <v>1</v>
      </c>
      <c r="V19" s="3">
        <f>COUNTIF($B19:$Q19,V$2)</f>
        <v>0</v>
      </c>
      <c r="W19" s="3">
        <f>COUNTIF($B19:$Q19,W$2)</f>
        <v>1</v>
      </c>
      <c r="X19" s="3">
        <f>COUNTIF($B19:$Q19,X$2)</f>
        <v>0</v>
      </c>
      <c r="Y19" s="3">
        <f>COUNTIF($B19:$Q19,Y$2)</f>
        <v>3</v>
      </c>
      <c r="Z19" s="3">
        <f>COUNTIF($B19:$Q19,Z$2)</f>
        <v>1</v>
      </c>
      <c r="AA19" s="3">
        <f>COUNTIF($B19:$Q19,AA$2)</f>
        <v>0</v>
      </c>
      <c r="AB19" s="3">
        <f>COUNTIF($B19:$Q19,AB$2)</f>
        <v>2</v>
      </c>
      <c r="AC19" s="3">
        <f>SUM(S19:AB19)</f>
        <v>9</v>
      </c>
      <c r="AD19" s="3">
        <f>SUM(S19:X19)</f>
        <v>3</v>
      </c>
      <c r="AE19" s="3">
        <f>S19*10+T19*8+U19*6+V19*4+W19*2+X19</f>
        <v>18</v>
      </c>
    </row>
    <row r="20" spans="1:31" ht="13.5" customHeight="1">
      <c r="A20" t="s">
        <v>11</v>
      </c>
      <c r="B20" s="3" t="s">
        <v>121</v>
      </c>
      <c r="C20" s="3">
        <v>9</v>
      </c>
      <c r="D20" s="7">
        <v>1</v>
      </c>
      <c r="E20" s="6">
        <v>3</v>
      </c>
      <c r="F20" s="3" t="s">
        <v>121</v>
      </c>
      <c r="G20" s="3" t="s">
        <v>121</v>
      </c>
      <c r="H20" s="3" t="s">
        <v>121</v>
      </c>
      <c r="I20" s="14" t="s">
        <v>121</v>
      </c>
      <c r="J20" s="14" t="s">
        <v>121</v>
      </c>
      <c r="K20" s="14" t="s">
        <v>121</v>
      </c>
      <c r="M20" s="3"/>
      <c r="N20" s="14">
        <v>22</v>
      </c>
      <c r="O20" s="14">
        <v>25</v>
      </c>
      <c r="S20" s="3">
        <f>COUNTIF($B20:$Q20,S$2)</f>
        <v>1</v>
      </c>
      <c r="T20" s="3">
        <f>COUNTIF($B20:$Q20,T$2)</f>
        <v>0</v>
      </c>
      <c r="U20" s="3">
        <f>COUNTIF($B20:$Q20,U$2)</f>
        <v>1</v>
      </c>
      <c r="V20" s="3">
        <f>COUNTIF($B20:$Q20,V$2)</f>
        <v>0</v>
      </c>
      <c r="W20" s="3">
        <f>COUNTIF($B20:$Q20,W$2)</f>
        <v>0</v>
      </c>
      <c r="X20" s="3">
        <f>COUNTIF($B20:$Q20,X$2)</f>
        <v>0</v>
      </c>
      <c r="Y20" s="3">
        <f>COUNTIF($B20:$Q20,Y$2)</f>
        <v>0</v>
      </c>
      <c r="Z20" s="3">
        <f>COUNTIF($B20:$Q20,Z$2)</f>
        <v>0</v>
      </c>
      <c r="AA20" s="3">
        <f>COUNTIF($B20:$Q20,AA$2)</f>
        <v>1</v>
      </c>
      <c r="AB20" s="3">
        <f>COUNTIF($B20:$Q20,AB$2)</f>
        <v>0</v>
      </c>
      <c r="AC20" s="3">
        <f>SUM(S20:AB20)</f>
        <v>3</v>
      </c>
      <c r="AD20" s="3">
        <f>SUM(S20:X20)</f>
        <v>2</v>
      </c>
      <c r="AE20" s="3">
        <f>S20*10+T20*8+U20*6+V20*4+W20*2+X20</f>
        <v>16</v>
      </c>
    </row>
    <row r="21" spans="1:31" ht="13.5" customHeight="1">
      <c r="A21" t="s">
        <v>21</v>
      </c>
      <c r="B21" s="3">
        <v>8</v>
      </c>
      <c r="C21" s="3">
        <v>8</v>
      </c>
      <c r="D21" s="3">
        <v>12</v>
      </c>
      <c r="E21" s="3">
        <v>11</v>
      </c>
      <c r="F21" s="3">
        <v>8</v>
      </c>
      <c r="G21" s="3">
        <v>14</v>
      </c>
      <c r="H21" s="3">
        <v>10</v>
      </c>
      <c r="I21" s="3">
        <v>14</v>
      </c>
      <c r="J21" s="14">
        <v>9</v>
      </c>
      <c r="K21" s="14">
        <v>11</v>
      </c>
      <c r="L21" s="6">
        <v>3</v>
      </c>
      <c r="M21" s="3"/>
      <c r="N21" s="14">
        <v>11</v>
      </c>
      <c r="P21" s="7">
        <v>1</v>
      </c>
      <c r="S21" s="3">
        <f>COUNTIF($B21:$Q21,S$2)</f>
        <v>1</v>
      </c>
      <c r="T21" s="3">
        <f>COUNTIF($B21:$Q21,T$2)</f>
        <v>0</v>
      </c>
      <c r="U21" s="3">
        <f>COUNTIF($B21:$Q21,U$2)</f>
        <v>1</v>
      </c>
      <c r="V21" s="3">
        <f>COUNTIF($B21:$Q21,V$2)</f>
        <v>0</v>
      </c>
      <c r="W21" s="3">
        <f>COUNTIF($B21:$Q21,W$2)</f>
        <v>0</v>
      </c>
      <c r="X21" s="3">
        <f>COUNTIF($B21:$Q21,X$2)</f>
        <v>0</v>
      </c>
      <c r="Y21" s="3">
        <f>COUNTIF($B21:$Q21,Y$2)</f>
        <v>0</v>
      </c>
      <c r="Z21" s="3">
        <f>COUNTIF($B21:$Q21,Z$2)</f>
        <v>3</v>
      </c>
      <c r="AA21" s="3">
        <f>COUNTIF($B21:$Q21,AA$2)</f>
        <v>1</v>
      </c>
      <c r="AB21" s="3">
        <f>COUNTIF($B21:$Q21,AB$2)</f>
        <v>1</v>
      </c>
      <c r="AC21" s="3">
        <f>SUM(S21:AB21)</f>
        <v>7</v>
      </c>
      <c r="AD21" s="3">
        <f>SUM(S21:X21)</f>
        <v>2</v>
      </c>
      <c r="AE21" s="3">
        <f>S21*10+T21*8+U21*6+V21*4+W21*2+X21</f>
        <v>16</v>
      </c>
    </row>
    <row r="22" spans="1:31" ht="13.5" customHeight="1">
      <c r="A22" t="s">
        <v>10</v>
      </c>
      <c r="B22" s="4">
        <v>4</v>
      </c>
      <c r="C22" s="6">
        <v>3</v>
      </c>
      <c r="D22" s="27">
        <v>6</v>
      </c>
      <c r="E22" s="3">
        <v>19</v>
      </c>
      <c r="F22" s="3" t="s">
        <v>121</v>
      </c>
      <c r="G22" s="3" t="s">
        <v>121</v>
      </c>
      <c r="H22" s="3" t="s">
        <v>121</v>
      </c>
      <c r="I22" s="14" t="s">
        <v>121</v>
      </c>
      <c r="J22" s="14" t="s">
        <v>121</v>
      </c>
      <c r="K22" s="14" t="s">
        <v>121</v>
      </c>
      <c r="M22" s="3"/>
      <c r="N22" s="14">
        <v>31</v>
      </c>
      <c r="S22" s="3">
        <f>COUNTIF($B22:$Q22,S$2)</f>
        <v>0</v>
      </c>
      <c r="T22" s="3">
        <f>COUNTIF($B22:$Q22,T$2)</f>
        <v>0</v>
      </c>
      <c r="U22" s="3">
        <f>COUNTIF($B22:$Q22,U$2)</f>
        <v>1</v>
      </c>
      <c r="V22" s="3">
        <f>COUNTIF($B22:$Q22,V$2)</f>
        <v>1</v>
      </c>
      <c r="W22" s="3">
        <f>COUNTIF($B22:$Q22,W$2)</f>
        <v>0</v>
      </c>
      <c r="X22" s="3">
        <f>COUNTIF($B22:$Q22,X$2)</f>
        <v>1</v>
      </c>
      <c r="Y22" s="3">
        <f>COUNTIF($B22:$Q22,Y$2)</f>
        <v>0</v>
      </c>
      <c r="Z22" s="3">
        <f>COUNTIF($B22:$Q22,Z$2)</f>
        <v>0</v>
      </c>
      <c r="AA22" s="3">
        <f>COUNTIF($B22:$Q22,AA$2)</f>
        <v>0</v>
      </c>
      <c r="AB22" s="3">
        <f>COUNTIF($B22:$Q22,AB$2)</f>
        <v>0</v>
      </c>
      <c r="AC22" s="3">
        <f>SUM(S22:AB22)</f>
        <v>3</v>
      </c>
      <c r="AD22" s="3">
        <f>SUM(S22:X22)</f>
        <v>3</v>
      </c>
      <c r="AE22" s="3">
        <f>S22*10+T22*8+U22*6+V22*4+W22*2+X22</f>
        <v>11</v>
      </c>
    </row>
    <row r="23" spans="1:31" ht="13.5" customHeight="1">
      <c r="A23" t="s">
        <v>16</v>
      </c>
      <c r="B23" s="7">
        <v>1</v>
      </c>
      <c r="C23" s="3" t="s">
        <v>121</v>
      </c>
      <c r="D23" s="3" t="s">
        <v>121</v>
      </c>
      <c r="E23" s="3" t="s">
        <v>121</v>
      </c>
      <c r="F23" s="3" t="s">
        <v>121</v>
      </c>
      <c r="G23" s="3" t="s">
        <v>121</v>
      </c>
      <c r="H23" s="3" t="s">
        <v>121</v>
      </c>
      <c r="I23" s="3" t="s">
        <v>121</v>
      </c>
      <c r="J23" s="3" t="s">
        <v>121</v>
      </c>
      <c r="K23" s="14" t="s">
        <v>121</v>
      </c>
      <c r="M23" s="3"/>
      <c r="S23" s="3">
        <f>COUNTIF($B23:$Q23,S$2)</f>
        <v>1</v>
      </c>
      <c r="T23" s="3">
        <f>COUNTIF($B23:$Q23,T$2)</f>
        <v>0</v>
      </c>
      <c r="U23" s="3">
        <f>COUNTIF($B23:$Q23,U$2)</f>
        <v>0</v>
      </c>
      <c r="V23" s="3">
        <f>COUNTIF($B23:$Q23,V$2)</f>
        <v>0</v>
      </c>
      <c r="W23" s="3">
        <f>COUNTIF($B23:$Q23,W$2)</f>
        <v>0</v>
      </c>
      <c r="X23" s="3">
        <f>COUNTIF($B23:$Q23,X$2)</f>
        <v>0</v>
      </c>
      <c r="Y23" s="3">
        <f>COUNTIF($B23:$Q23,Y$2)</f>
        <v>0</v>
      </c>
      <c r="Z23" s="3">
        <f>COUNTIF($B23:$Q23,Z$2)</f>
        <v>0</v>
      </c>
      <c r="AA23" s="3">
        <f>COUNTIF($B23:$Q23,AA$2)</f>
        <v>0</v>
      </c>
      <c r="AB23" s="3">
        <f>COUNTIF($B23:$Q23,AB$2)</f>
        <v>0</v>
      </c>
      <c r="AC23" s="3">
        <f>SUM(S23:AB23)</f>
        <v>1</v>
      </c>
      <c r="AD23" s="3">
        <f>SUM(S23:X23)</f>
        <v>1</v>
      </c>
      <c r="AE23" s="3">
        <f>S23*10+T23*8+U23*6+V23*4+W23*2+X23</f>
        <v>10</v>
      </c>
    </row>
    <row r="24" spans="1:31" ht="13.5" customHeight="1">
      <c r="A24" t="s">
        <v>32</v>
      </c>
      <c r="B24" s="3">
        <v>9</v>
      </c>
      <c r="C24" s="3" t="s">
        <v>121</v>
      </c>
      <c r="D24" s="3">
        <v>20</v>
      </c>
      <c r="E24" s="3">
        <v>24</v>
      </c>
      <c r="F24" s="3">
        <v>7</v>
      </c>
      <c r="G24" s="3">
        <v>18</v>
      </c>
      <c r="H24" s="3">
        <v>9</v>
      </c>
      <c r="I24" s="14" t="s">
        <v>121</v>
      </c>
      <c r="J24" s="14" t="s">
        <v>121</v>
      </c>
      <c r="K24" s="14" t="s">
        <v>121</v>
      </c>
      <c r="L24" s="14">
        <v>17</v>
      </c>
      <c r="N24" s="14">
        <v>26</v>
      </c>
      <c r="P24" s="7">
        <v>1</v>
      </c>
      <c r="S24" s="3">
        <f>COUNTIF($B24:$Q24,S$2)</f>
        <v>1</v>
      </c>
      <c r="T24" s="3">
        <f>COUNTIF($B24:$Q24,T$2)</f>
        <v>0</v>
      </c>
      <c r="U24" s="3">
        <f>COUNTIF($B24:$Q24,U$2)</f>
        <v>0</v>
      </c>
      <c r="V24" s="3">
        <f>COUNTIF($B24:$Q24,V$2)</f>
        <v>0</v>
      </c>
      <c r="W24" s="3">
        <f>COUNTIF($B24:$Q24,W$2)</f>
        <v>0</v>
      </c>
      <c r="X24" s="3">
        <f>COUNTIF($B24:$Q24,X$2)</f>
        <v>0</v>
      </c>
      <c r="Y24" s="3">
        <f>COUNTIF($B24:$Q24,Y$2)</f>
        <v>1</v>
      </c>
      <c r="Z24" s="3">
        <f>COUNTIF($B24:$Q24,Z$2)</f>
        <v>0</v>
      </c>
      <c r="AA24" s="3">
        <f>COUNTIF($B24:$Q24,AA$2)</f>
        <v>2</v>
      </c>
      <c r="AB24" s="3">
        <f>COUNTIF($B24:$Q24,AB$2)</f>
        <v>0</v>
      </c>
      <c r="AC24" s="3">
        <f>SUM(S24:AB24)</f>
        <v>4</v>
      </c>
      <c r="AD24" s="3">
        <f>SUM(S24:X24)</f>
        <v>1</v>
      </c>
      <c r="AE24" s="3">
        <f>S24*10+T24*8+U24*6+V24*4+W24*2+X24</f>
        <v>10</v>
      </c>
    </row>
    <row r="25" spans="1:31" ht="13.5" customHeight="1">
      <c r="A25" t="s">
        <v>34</v>
      </c>
      <c r="B25" s="3" t="s">
        <v>121</v>
      </c>
      <c r="C25" s="3" t="s">
        <v>121</v>
      </c>
      <c r="D25" s="3" t="s">
        <v>121</v>
      </c>
      <c r="E25" s="3">
        <v>10</v>
      </c>
      <c r="F25" s="3">
        <v>11</v>
      </c>
      <c r="G25" s="3" t="s">
        <v>121</v>
      </c>
      <c r="H25" s="3" t="s">
        <v>121</v>
      </c>
      <c r="I25" s="14" t="s">
        <v>121</v>
      </c>
      <c r="J25" s="14" t="s">
        <v>121</v>
      </c>
      <c r="K25" s="14">
        <v>9</v>
      </c>
      <c r="L25" s="14">
        <v>16</v>
      </c>
      <c r="N25" s="14">
        <v>20</v>
      </c>
      <c r="P25" s="7">
        <v>1</v>
      </c>
      <c r="S25" s="3">
        <f>COUNTIF($B25:$Q25,S$2)</f>
        <v>1</v>
      </c>
      <c r="T25" s="3">
        <f>COUNTIF($B25:$Q25,T$2)</f>
        <v>0</v>
      </c>
      <c r="U25" s="3">
        <f>COUNTIF($B25:$Q25,U$2)</f>
        <v>0</v>
      </c>
      <c r="V25" s="3">
        <f>COUNTIF($B25:$Q25,V$2)</f>
        <v>0</v>
      </c>
      <c r="W25" s="3">
        <f>COUNTIF($B25:$Q25,W$2)</f>
        <v>0</v>
      </c>
      <c r="X25" s="3">
        <f>COUNTIF($B25:$Q25,X$2)</f>
        <v>0</v>
      </c>
      <c r="Y25" s="3">
        <f>COUNTIF($B25:$Q25,Y$2)</f>
        <v>0</v>
      </c>
      <c r="Z25" s="3">
        <f>COUNTIF($B25:$Q25,Z$2)</f>
        <v>0</v>
      </c>
      <c r="AA25" s="3">
        <f>COUNTIF($B25:$Q25,AA$2)</f>
        <v>1</v>
      </c>
      <c r="AB25" s="3">
        <f>COUNTIF($B25:$Q25,AB$2)</f>
        <v>1</v>
      </c>
      <c r="AC25" s="3">
        <f>SUM(S25:AB25)</f>
        <v>3</v>
      </c>
      <c r="AD25" s="3">
        <f>SUM(S25:X25)</f>
        <v>1</v>
      </c>
      <c r="AE25" s="3">
        <f>S25*10+T25*8+U25*6+V25*4+W25*2+X25</f>
        <v>10</v>
      </c>
    </row>
    <row r="26" spans="1:31" ht="13.5" customHeight="1">
      <c r="A26" t="s">
        <v>129</v>
      </c>
      <c r="L26" s="14">
        <v>20</v>
      </c>
      <c r="M26" s="14">
        <v>18</v>
      </c>
      <c r="N26" s="14">
        <v>30</v>
      </c>
      <c r="O26" s="14">
        <v>24</v>
      </c>
      <c r="P26" s="7">
        <v>1</v>
      </c>
      <c r="Q26" s="14">
        <v>11</v>
      </c>
      <c r="S26" s="3">
        <f>COUNTIF($B26:$Q26,S$2)</f>
        <v>1</v>
      </c>
      <c r="T26" s="3">
        <f>COUNTIF($B26:$Q26,T$2)</f>
        <v>0</v>
      </c>
      <c r="U26" s="3">
        <f>COUNTIF($B26:$Q26,U$2)</f>
        <v>0</v>
      </c>
      <c r="V26" s="3">
        <f>COUNTIF($B26:$Q26,V$2)</f>
        <v>0</v>
      </c>
      <c r="W26" s="3">
        <f>COUNTIF($B26:$Q26,W$2)</f>
        <v>0</v>
      </c>
      <c r="X26" s="3">
        <f>COUNTIF($B26:$Q26,X$2)</f>
        <v>0</v>
      </c>
      <c r="Y26" s="3">
        <f>COUNTIF($B26:$Q26,Y$2)</f>
        <v>0</v>
      </c>
      <c r="Z26" s="3">
        <f>COUNTIF($B26:$Q26,Z$2)</f>
        <v>0</v>
      </c>
      <c r="AA26" s="3">
        <f>COUNTIF($B26:$Q26,AA$2)</f>
        <v>0</v>
      </c>
      <c r="AB26" s="3">
        <f>COUNTIF($B26:$Q26,AB$2)</f>
        <v>0</v>
      </c>
      <c r="AC26" s="3">
        <f>SUM(S26:AB26)</f>
        <v>1</v>
      </c>
      <c r="AD26" s="3">
        <f>SUM(S26:X26)</f>
        <v>1</v>
      </c>
      <c r="AE26" s="3">
        <f>S26*10+T26*8+U26*6+V26*4+W26*2+X26</f>
        <v>10</v>
      </c>
    </row>
    <row r="27" spans="1:31" ht="13.5" customHeight="1">
      <c r="A27" t="s">
        <v>147</v>
      </c>
      <c r="O27" s="5">
        <v>2</v>
      </c>
      <c r="Q27" s="56">
        <v>7</v>
      </c>
      <c r="S27" s="3">
        <f>COUNTIF($B27:$Q27,S$2)</f>
        <v>0</v>
      </c>
      <c r="T27" s="3">
        <f>COUNTIF($B27:$Q27,T$2)</f>
        <v>1</v>
      </c>
      <c r="U27" s="3">
        <f>COUNTIF($B27:$Q27,U$2)</f>
        <v>0</v>
      </c>
      <c r="V27" s="3">
        <f>COUNTIF($B27:$Q27,V$2)</f>
        <v>0</v>
      </c>
      <c r="W27" s="3">
        <f>COUNTIF($B27:$Q27,W$2)</f>
        <v>0</v>
      </c>
      <c r="X27" s="3">
        <f>COUNTIF($B27:$Q27,X$2)</f>
        <v>0</v>
      </c>
      <c r="Y27" s="3">
        <f>COUNTIF($B27:$Q27,Y$2)</f>
        <v>1</v>
      </c>
      <c r="Z27" s="3">
        <f>COUNTIF($B27:$Q27,Z$2)</f>
        <v>0</v>
      </c>
      <c r="AA27" s="3">
        <f>COUNTIF($B27:$Q27,AA$2)</f>
        <v>0</v>
      </c>
      <c r="AB27" s="3">
        <f>COUNTIF($B27:$Q27,AB$2)</f>
        <v>0</v>
      </c>
      <c r="AC27" s="3">
        <f>SUM(S27:AB27)</f>
        <v>2</v>
      </c>
      <c r="AD27" s="3">
        <f>SUM(S27:X27)</f>
        <v>1</v>
      </c>
      <c r="AE27" s="3">
        <f>S27*10+T27*8+U27*6+V27*4+W27*2+X27</f>
        <v>8</v>
      </c>
    </row>
    <row r="28" spans="1:31" ht="13.5" customHeight="1">
      <c r="A28" t="s">
        <v>131</v>
      </c>
      <c r="M28" s="5">
        <v>2</v>
      </c>
      <c r="S28" s="3">
        <f>COUNTIF($B28:$Q28,S$2)</f>
        <v>0</v>
      </c>
      <c r="T28" s="3">
        <f>COUNTIF($B28:$Q28,T$2)</f>
        <v>1</v>
      </c>
      <c r="U28" s="3">
        <f>COUNTIF($B28:$Q28,U$2)</f>
        <v>0</v>
      </c>
      <c r="V28" s="3">
        <f>COUNTIF($B28:$Q28,V$2)</f>
        <v>0</v>
      </c>
      <c r="W28" s="3">
        <f>COUNTIF($B28:$Q28,W$2)</f>
        <v>0</v>
      </c>
      <c r="X28" s="3">
        <f>COUNTIF($B28:$Q28,X$2)</f>
        <v>0</v>
      </c>
      <c r="Y28" s="3">
        <f>COUNTIF($B28:$Q28,Y$2)</f>
        <v>0</v>
      </c>
      <c r="Z28" s="3">
        <f>COUNTIF($B28:$Q28,Z$2)</f>
        <v>0</v>
      </c>
      <c r="AA28" s="3">
        <f>COUNTIF($B28:$Q28,AA$2)</f>
        <v>0</v>
      </c>
      <c r="AB28" s="3">
        <f>COUNTIF($B28:$Q28,AB$2)</f>
        <v>0</v>
      </c>
      <c r="AC28" s="3">
        <f>SUM(S28:AB28)</f>
        <v>1</v>
      </c>
      <c r="AD28" s="3">
        <f>SUM(S28:X28)</f>
        <v>1</v>
      </c>
      <c r="AE28" s="3">
        <f>S28*10+T28*8+U28*6+V28*4+W28*2+X28</f>
        <v>8</v>
      </c>
    </row>
    <row r="29" spans="1:31" ht="13.5" customHeight="1">
      <c r="A29" t="s">
        <v>148</v>
      </c>
      <c r="O29" s="4">
        <v>4</v>
      </c>
      <c r="S29" s="3">
        <f>COUNTIF($B29:$Q29,S$2)</f>
        <v>0</v>
      </c>
      <c r="T29" s="3">
        <f>COUNTIF($B29:$Q29,T$2)</f>
        <v>0</v>
      </c>
      <c r="U29" s="3">
        <f>COUNTIF($B29:$Q29,U$2)</f>
        <v>0</v>
      </c>
      <c r="V29" s="3">
        <f>COUNTIF($B29:$Q29,V$2)</f>
        <v>1</v>
      </c>
      <c r="W29" s="3">
        <f>COUNTIF($B29:$Q29,W$2)</f>
        <v>0</v>
      </c>
      <c r="X29" s="3">
        <f>COUNTIF($B29:$Q29,X$2)</f>
        <v>0</v>
      </c>
      <c r="Y29" s="3">
        <f>COUNTIF($B29:$Q29,Y$2)</f>
        <v>0</v>
      </c>
      <c r="Z29" s="3">
        <f>COUNTIF($B29:$Q29,Z$2)</f>
        <v>0</v>
      </c>
      <c r="AA29" s="3">
        <f>COUNTIF($B29:$Q29,AA$2)</f>
        <v>0</v>
      </c>
      <c r="AB29" s="3">
        <f>COUNTIF($B29:$Q29,AB$2)</f>
        <v>0</v>
      </c>
      <c r="AC29" s="3">
        <f>SUM(S29:AB29)</f>
        <v>1</v>
      </c>
      <c r="AD29" s="3">
        <f>SUM(S29:X29)</f>
        <v>1</v>
      </c>
      <c r="AE29" s="3">
        <f>S29*10+T29*8+U29*6+V29*4+W29*2+X29</f>
        <v>4</v>
      </c>
    </row>
    <row r="30" spans="1:31" ht="13.5" customHeight="1">
      <c r="A30" t="s">
        <v>132</v>
      </c>
      <c r="M30" s="4">
        <v>4</v>
      </c>
      <c r="S30" s="3">
        <f>COUNTIF($B30:$Q30,S$2)</f>
        <v>0</v>
      </c>
      <c r="T30" s="3">
        <f>COUNTIF($B30:$Q30,T$2)</f>
        <v>0</v>
      </c>
      <c r="U30" s="3">
        <f>COUNTIF($B30:$Q30,U$2)</f>
        <v>0</v>
      </c>
      <c r="V30" s="3">
        <f>COUNTIF($B30:$Q30,V$2)</f>
        <v>1</v>
      </c>
      <c r="W30" s="3">
        <f>COUNTIF($B30:$Q30,W$2)</f>
        <v>0</v>
      </c>
      <c r="X30" s="3">
        <f>COUNTIF($B30:$Q30,X$2)</f>
        <v>0</v>
      </c>
      <c r="Y30" s="3">
        <f>COUNTIF($B30:$Q30,Y$2)</f>
        <v>0</v>
      </c>
      <c r="Z30" s="3">
        <f>COUNTIF($B30:$Q30,Z$2)</f>
        <v>0</v>
      </c>
      <c r="AA30" s="3">
        <f>COUNTIF($B30:$Q30,AA$2)</f>
        <v>0</v>
      </c>
      <c r="AB30" s="3">
        <f>COUNTIF($B30:$Q30,AB$2)</f>
        <v>0</v>
      </c>
      <c r="AC30" s="3">
        <f>SUM(S30:AB30)</f>
        <v>1</v>
      </c>
      <c r="AD30" s="3">
        <f>SUM(S30:X30)</f>
        <v>1</v>
      </c>
      <c r="AE30" s="3">
        <f>S30*10+T30*8+U30*6+V30*4+W30*2+X30</f>
        <v>4</v>
      </c>
    </row>
    <row r="31" spans="1:31" ht="13.5" customHeight="1">
      <c r="A31" t="s">
        <v>20</v>
      </c>
      <c r="B31" s="3" t="s">
        <v>121</v>
      </c>
      <c r="C31" s="3" t="s">
        <v>121</v>
      </c>
      <c r="D31" s="3">
        <v>11</v>
      </c>
      <c r="E31" s="4">
        <v>4</v>
      </c>
      <c r="F31" s="3" t="s">
        <v>121</v>
      </c>
      <c r="G31" s="3" t="s">
        <v>121</v>
      </c>
      <c r="H31" s="3" t="s">
        <v>121</v>
      </c>
      <c r="I31" s="3" t="s">
        <v>121</v>
      </c>
      <c r="J31" s="14" t="s">
        <v>121</v>
      </c>
      <c r="K31" s="14" t="s">
        <v>121</v>
      </c>
      <c r="M31" s="3"/>
      <c r="S31" s="3">
        <f>COUNTIF($B31:$Q31,S$2)</f>
        <v>0</v>
      </c>
      <c r="T31" s="3">
        <f>COUNTIF($B31:$Q31,T$2)</f>
        <v>0</v>
      </c>
      <c r="U31" s="3">
        <f>COUNTIF($B31:$Q31,U$2)</f>
        <v>0</v>
      </c>
      <c r="V31" s="3">
        <f>COUNTIF($B31:$Q31,V$2)</f>
        <v>1</v>
      </c>
      <c r="W31" s="3">
        <f>COUNTIF($B31:$Q31,W$2)</f>
        <v>0</v>
      </c>
      <c r="X31" s="3">
        <f>COUNTIF($B31:$Q31,X$2)</f>
        <v>0</v>
      </c>
      <c r="Y31" s="3">
        <f>COUNTIF($B31:$Q31,Y$2)</f>
        <v>0</v>
      </c>
      <c r="Z31" s="3">
        <f>COUNTIF($B31:$Q31,Z$2)</f>
        <v>0</v>
      </c>
      <c r="AA31" s="3">
        <f>COUNTIF($B31:$Q31,AA$2)</f>
        <v>0</v>
      </c>
      <c r="AB31" s="3">
        <f>COUNTIF($B31:$Q31,AB$2)</f>
        <v>0</v>
      </c>
      <c r="AC31" s="3">
        <f>SUM(S31:AB31)</f>
        <v>1</v>
      </c>
      <c r="AD31" s="3">
        <f>SUM(S31:X31)</f>
        <v>1</v>
      </c>
      <c r="AE31" s="3">
        <f>S31*10+T31*8+U31*6+V31*4+W31*2+X31</f>
        <v>4</v>
      </c>
    </row>
    <row r="32" spans="1:31" ht="13.5" customHeight="1">
      <c r="A32" t="s">
        <v>152</v>
      </c>
      <c r="O32" s="14">
        <v>16</v>
      </c>
      <c r="Q32" s="4">
        <v>4</v>
      </c>
      <c r="S32" s="3">
        <f>COUNTIF($B32:$Q32,S$2)</f>
        <v>0</v>
      </c>
      <c r="T32" s="3">
        <f>COUNTIF($B32:$Q32,T$2)</f>
        <v>0</v>
      </c>
      <c r="U32" s="3">
        <f>COUNTIF($B32:$Q32,U$2)</f>
        <v>0</v>
      </c>
      <c r="V32" s="3">
        <f>COUNTIF($B32:$Q32,V$2)</f>
        <v>1</v>
      </c>
      <c r="W32" s="3">
        <f>COUNTIF($B32:$Q32,W$2)</f>
        <v>0</v>
      </c>
      <c r="X32" s="3">
        <f>COUNTIF($B32:$Q32,X$2)</f>
        <v>0</v>
      </c>
      <c r="Y32" s="3">
        <f>COUNTIF($B32:$Q32,Y$2)</f>
        <v>0</v>
      </c>
      <c r="Z32" s="3">
        <f>COUNTIF($B32:$Q32,Z$2)</f>
        <v>0</v>
      </c>
      <c r="AA32" s="3">
        <f>COUNTIF($B32:$Q32,AA$2)</f>
        <v>0</v>
      </c>
      <c r="AB32" s="3">
        <f>COUNTIF($B32:$Q32,AB$2)</f>
        <v>0</v>
      </c>
      <c r="AC32" s="3">
        <f>SUM(S32:AB32)</f>
        <v>1</v>
      </c>
      <c r="AD32" s="3">
        <f>SUM(S32:X32)</f>
        <v>1</v>
      </c>
      <c r="AE32" s="3">
        <f>S32*10+T32*8+U32*6+V32*4+W32*2+X32</f>
        <v>4</v>
      </c>
    </row>
    <row r="33" spans="1:31" ht="13.5" customHeight="1">
      <c r="A33" t="s">
        <v>149</v>
      </c>
      <c r="O33" s="11">
        <v>5</v>
      </c>
      <c r="S33" s="3">
        <f>COUNTIF($B33:$Q33,S$2)</f>
        <v>0</v>
      </c>
      <c r="T33" s="3">
        <f>COUNTIF($B33:$Q33,T$2)</f>
        <v>0</v>
      </c>
      <c r="U33" s="3">
        <f>COUNTIF($B33:$Q33,U$2)</f>
        <v>0</v>
      </c>
      <c r="V33" s="3">
        <f>COUNTIF($B33:$Q33,V$2)</f>
        <v>0</v>
      </c>
      <c r="W33" s="3">
        <f>COUNTIF($B33:$Q33,W$2)</f>
        <v>1</v>
      </c>
      <c r="X33" s="3">
        <f>COUNTIF($B33:$Q33,X$2)</f>
        <v>0</v>
      </c>
      <c r="Y33" s="3">
        <f>COUNTIF($B33:$Q33,Y$2)</f>
        <v>0</v>
      </c>
      <c r="Z33" s="3">
        <f>COUNTIF($B33:$Q33,Z$2)</f>
        <v>0</v>
      </c>
      <c r="AA33" s="3">
        <f>COUNTIF($B33:$Q33,AA$2)</f>
        <v>0</v>
      </c>
      <c r="AB33" s="3">
        <f>COUNTIF($B33:$Q33,AB$2)</f>
        <v>0</v>
      </c>
      <c r="AC33" s="3">
        <f>SUM(S33:AB33)</f>
        <v>1</v>
      </c>
      <c r="AD33" s="3">
        <f>SUM(S33:X33)</f>
        <v>1</v>
      </c>
      <c r="AE33" s="3">
        <f>S33*10+T33*8+U33*6+V33*4+W33*2+X33</f>
        <v>2</v>
      </c>
    </row>
    <row r="34" spans="1:31" ht="13.5" customHeight="1">
      <c r="A34" t="s">
        <v>24</v>
      </c>
      <c r="B34" s="3" t="s">
        <v>121</v>
      </c>
      <c r="C34" s="3" t="s">
        <v>121</v>
      </c>
      <c r="D34" s="3" t="s">
        <v>121</v>
      </c>
      <c r="E34" s="11">
        <v>5</v>
      </c>
      <c r="F34" s="3" t="s">
        <v>121</v>
      </c>
      <c r="G34" s="3" t="s">
        <v>121</v>
      </c>
      <c r="H34" s="3" t="s">
        <v>121</v>
      </c>
      <c r="I34" s="14" t="s">
        <v>121</v>
      </c>
      <c r="J34" s="14" t="s">
        <v>121</v>
      </c>
      <c r="K34" s="14" t="s">
        <v>121</v>
      </c>
      <c r="S34" s="3">
        <f>COUNTIF($B34:$Q34,S$2)</f>
        <v>0</v>
      </c>
      <c r="T34" s="3">
        <f>COUNTIF($B34:$Q34,T$2)</f>
        <v>0</v>
      </c>
      <c r="U34" s="3">
        <f>COUNTIF($B34:$Q34,U$2)</f>
        <v>0</v>
      </c>
      <c r="V34" s="3">
        <f>COUNTIF($B34:$Q34,V$2)</f>
        <v>0</v>
      </c>
      <c r="W34" s="3">
        <f>COUNTIF($B34:$Q34,W$2)</f>
        <v>1</v>
      </c>
      <c r="X34" s="3">
        <f>COUNTIF($B34:$Q34,X$2)</f>
        <v>0</v>
      </c>
      <c r="Y34" s="3">
        <f>COUNTIF($B34:$Q34,Y$2)</f>
        <v>0</v>
      </c>
      <c r="Z34" s="3">
        <f>COUNTIF($B34:$Q34,Z$2)</f>
        <v>0</v>
      </c>
      <c r="AA34" s="3">
        <f>COUNTIF($B34:$Q34,AA$2)</f>
        <v>0</v>
      </c>
      <c r="AB34" s="3">
        <f>COUNTIF($B34:$Q34,AB$2)</f>
        <v>0</v>
      </c>
      <c r="AC34" s="3">
        <f>SUM(S34:AB34)</f>
        <v>1</v>
      </c>
      <c r="AD34" s="3">
        <f>SUM(S34:X34)</f>
        <v>1</v>
      </c>
      <c r="AE34" s="3">
        <f>S34*10+T34*8+U34*6+V34*4+W34*2+X34</f>
        <v>2</v>
      </c>
    </row>
    <row r="35" spans="1:31" ht="13.5" customHeight="1">
      <c r="A35" t="s">
        <v>120</v>
      </c>
      <c r="B35" s="3" t="s">
        <v>121</v>
      </c>
      <c r="C35" s="3" t="s">
        <v>121</v>
      </c>
      <c r="D35" s="3" t="s">
        <v>121</v>
      </c>
      <c r="E35" s="3" t="s">
        <v>121</v>
      </c>
      <c r="F35" s="3" t="s">
        <v>121</v>
      </c>
      <c r="G35" s="3" t="s">
        <v>121</v>
      </c>
      <c r="H35" s="3" t="s">
        <v>121</v>
      </c>
      <c r="I35" s="14" t="s">
        <v>121</v>
      </c>
      <c r="J35" s="14" t="s">
        <v>121</v>
      </c>
      <c r="K35" s="11">
        <v>5</v>
      </c>
      <c r="M35" s="3"/>
      <c r="N35" s="14">
        <v>18</v>
      </c>
      <c r="S35" s="3">
        <f>COUNTIF($B35:$Q35,S$2)</f>
        <v>0</v>
      </c>
      <c r="T35" s="3">
        <f>COUNTIF($B35:$Q35,T$2)</f>
        <v>0</v>
      </c>
      <c r="U35" s="3">
        <f>COUNTIF($B35:$Q35,U$2)</f>
        <v>0</v>
      </c>
      <c r="V35" s="3">
        <f>COUNTIF($B35:$Q35,V$2)</f>
        <v>0</v>
      </c>
      <c r="W35" s="3">
        <f>COUNTIF($B35:$Q35,W$2)</f>
        <v>1</v>
      </c>
      <c r="X35" s="3">
        <f>COUNTIF($B35:$Q35,X$2)</f>
        <v>0</v>
      </c>
      <c r="Y35" s="3">
        <f>COUNTIF($B35:$Q35,Y$2)</f>
        <v>0</v>
      </c>
      <c r="Z35" s="3">
        <f>COUNTIF($B35:$Q35,Z$2)</f>
        <v>0</v>
      </c>
      <c r="AA35" s="3">
        <f>COUNTIF($B35:$Q35,AA$2)</f>
        <v>0</v>
      </c>
      <c r="AB35" s="3">
        <f>COUNTIF($B35:$Q35,AB$2)</f>
        <v>0</v>
      </c>
      <c r="AC35" s="3">
        <f>SUM(S35:AB35)</f>
        <v>1</v>
      </c>
      <c r="AD35" s="3">
        <f>SUM(S35:X35)</f>
        <v>1</v>
      </c>
      <c r="AE35" s="3">
        <f>S35*10+T35*8+U35*6+V35*4+W35*2+X35</f>
        <v>2</v>
      </c>
    </row>
    <row r="36" spans="1:31" ht="13.5" customHeight="1">
      <c r="A36" t="s">
        <v>23</v>
      </c>
      <c r="B36" s="3" t="s">
        <v>121</v>
      </c>
      <c r="C36" s="3" t="s">
        <v>121</v>
      </c>
      <c r="D36" s="3" t="s">
        <v>121</v>
      </c>
      <c r="E36" s="11">
        <v>5</v>
      </c>
      <c r="F36" s="3" t="s">
        <v>121</v>
      </c>
      <c r="G36" s="3" t="s">
        <v>121</v>
      </c>
      <c r="H36" s="3" t="s">
        <v>121</v>
      </c>
      <c r="I36" s="3" t="s">
        <v>121</v>
      </c>
      <c r="J36" s="3" t="s">
        <v>121</v>
      </c>
      <c r="K36" s="14" t="s">
        <v>121</v>
      </c>
      <c r="S36" s="3">
        <f>COUNTIF($B36:$Q36,S$2)</f>
        <v>0</v>
      </c>
      <c r="T36" s="3">
        <f>COUNTIF($B36:$Q36,T$2)</f>
        <v>0</v>
      </c>
      <c r="U36" s="3">
        <f>COUNTIF($B36:$Q36,U$2)</f>
        <v>0</v>
      </c>
      <c r="V36" s="3">
        <f>COUNTIF($B36:$Q36,V$2)</f>
        <v>0</v>
      </c>
      <c r="W36" s="3">
        <f>COUNTIF($B36:$Q36,W$2)</f>
        <v>1</v>
      </c>
      <c r="X36" s="3">
        <f>COUNTIF($B36:$Q36,X$2)</f>
        <v>0</v>
      </c>
      <c r="Y36" s="3">
        <f>COUNTIF($B36:$Q36,Y$2)</f>
        <v>0</v>
      </c>
      <c r="Z36" s="3">
        <f>COUNTIF($B36:$Q36,Z$2)</f>
        <v>0</v>
      </c>
      <c r="AA36" s="3">
        <f>COUNTIF($B36:$Q36,AA$2)</f>
        <v>0</v>
      </c>
      <c r="AB36" s="3">
        <f>COUNTIF($B36:$Q36,AB$2)</f>
        <v>0</v>
      </c>
      <c r="AC36" s="3">
        <f>SUM(S36:AB36)</f>
        <v>1</v>
      </c>
      <c r="AD36" s="3">
        <f>SUM(S36:X36)</f>
        <v>1</v>
      </c>
      <c r="AE36" s="3">
        <f>S36*10+T36*8+U36*6+V36*4+W36*2+X36</f>
        <v>2</v>
      </c>
    </row>
    <row r="37" spans="1:31" ht="13.5" customHeight="1">
      <c r="A37" t="s">
        <v>54</v>
      </c>
      <c r="B37" s="3" t="s">
        <v>121</v>
      </c>
      <c r="C37" s="3" t="s">
        <v>121</v>
      </c>
      <c r="D37" s="3" t="s">
        <v>121</v>
      </c>
      <c r="E37" s="3" t="s">
        <v>121</v>
      </c>
      <c r="F37" s="3" t="s">
        <v>121</v>
      </c>
      <c r="G37" s="3">
        <v>15</v>
      </c>
      <c r="H37" s="3" t="s">
        <v>121</v>
      </c>
      <c r="I37" s="3" t="s">
        <v>121</v>
      </c>
      <c r="J37" s="3" t="s">
        <v>121</v>
      </c>
      <c r="K37" s="14" t="s">
        <v>121</v>
      </c>
      <c r="N37" s="14">
        <v>23</v>
      </c>
      <c r="O37" s="11">
        <v>5</v>
      </c>
      <c r="S37" s="3">
        <f>COUNTIF($B37:$Q37,S$2)</f>
        <v>0</v>
      </c>
      <c r="T37" s="3">
        <f>COUNTIF($B37:$Q37,T$2)</f>
        <v>0</v>
      </c>
      <c r="U37" s="3">
        <f>COUNTIF($B37:$Q37,U$2)</f>
        <v>0</v>
      </c>
      <c r="V37" s="3">
        <f>COUNTIF($B37:$Q37,V$2)</f>
        <v>0</v>
      </c>
      <c r="W37" s="3">
        <f>COUNTIF($B37:$Q37,W$2)</f>
        <v>1</v>
      </c>
      <c r="X37" s="3">
        <f>COUNTIF($B37:$Q37,X$2)</f>
        <v>0</v>
      </c>
      <c r="Y37" s="3">
        <f>COUNTIF($B37:$Q37,Y$2)</f>
        <v>0</v>
      </c>
      <c r="Z37" s="3">
        <f>COUNTIF($B37:$Q37,Z$2)</f>
        <v>0</v>
      </c>
      <c r="AA37" s="3">
        <f>COUNTIF($B37:$Q37,AA$2)</f>
        <v>0</v>
      </c>
      <c r="AB37" s="3">
        <f>COUNTIF($B37:$Q37,AB$2)</f>
        <v>0</v>
      </c>
      <c r="AC37" s="3">
        <f>SUM(S37:AB37)</f>
        <v>1</v>
      </c>
      <c r="AD37" s="3">
        <f>SUM(S37:X37)</f>
        <v>1</v>
      </c>
      <c r="AE37" s="3">
        <f>S37*10+T37*8+U37*6+V37*4+W37*2+X37</f>
        <v>2</v>
      </c>
    </row>
    <row r="38" spans="1:31" ht="13.5" customHeight="1">
      <c r="A38" t="s">
        <v>22</v>
      </c>
      <c r="B38" s="3" t="s">
        <v>121</v>
      </c>
      <c r="C38" s="3" t="s">
        <v>121</v>
      </c>
      <c r="D38" s="11">
        <v>5</v>
      </c>
      <c r="E38" s="3" t="s">
        <v>121</v>
      </c>
      <c r="F38" s="3" t="s">
        <v>121</v>
      </c>
      <c r="G38" s="3" t="s">
        <v>121</v>
      </c>
      <c r="H38" s="3" t="s">
        <v>121</v>
      </c>
      <c r="I38" s="3" t="s">
        <v>121</v>
      </c>
      <c r="J38" s="14" t="s">
        <v>121</v>
      </c>
      <c r="K38" s="14" t="s">
        <v>121</v>
      </c>
      <c r="S38" s="3">
        <f>COUNTIF($B38:$Q38,S$2)</f>
        <v>0</v>
      </c>
      <c r="T38" s="3">
        <f>COUNTIF($B38:$Q38,T$2)</f>
        <v>0</v>
      </c>
      <c r="U38" s="3">
        <f>COUNTIF($B38:$Q38,U$2)</f>
        <v>0</v>
      </c>
      <c r="V38" s="3">
        <f>COUNTIF($B38:$Q38,V$2)</f>
        <v>0</v>
      </c>
      <c r="W38" s="3">
        <f>COUNTIF($B38:$Q38,W$2)</f>
        <v>1</v>
      </c>
      <c r="X38" s="3">
        <f>COUNTIF($B38:$Q38,X$2)</f>
        <v>0</v>
      </c>
      <c r="Y38" s="3">
        <f>COUNTIF($B38:$Q38,Y$2)</f>
        <v>0</v>
      </c>
      <c r="Z38" s="3">
        <f>COUNTIF($B38:$Q38,Z$2)</f>
        <v>0</v>
      </c>
      <c r="AA38" s="3">
        <f>COUNTIF($B38:$Q38,AA$2)</f>
        <v>0</v>
      </c>
      <c r="AB38" s="3">
        <f>COUNTIF($B38:$Q38,AB$2)</f>
        <v>0</v>
      </c>
      <c r="AC38" s="3">
        <f>SUM(S38:AB38)</f>
        <v>1</v>
      </c>
      <c r="AD38" s="3">
        <f>SUM(S38:X38)</f>
        <v>1</v>
      </c>
      <c r="AE38" s="3">
        <f>S38*10+T38*8+U38*6+V38*4+W38*2+X38</f>
        <v>2</v>
      </c>
    </row>
    <row r="39" spans="1:31" ht="13.5" customHeight="1">
      <c r="A39" t="s">
        <v>26</v>
      </c>
      <c r="B39" s="3" t="s">
        <v>121</v>
      </c>
      <c r="C39" s="3">
        <v>20</v>
      </c>
      <c r="D39" s="27">
        <v>6</v>
      </c>
      <c r="E39" s="3">
        <v>15</v>
      </c>
      <c r="F39" s="3" t="s">
        <v>121</v>
      </c>
      <c r="G39" s="3" t="s">
        <v>121</v>
      </c>
      <c r="H39" s="3" t="s">
        <v>121</v>
      </c>
      <c r="I39" s="14" t="s">
        <v>121</v>
      </c>
      <c r="J39" s="14" t="s">
        <v>121</v>
      </c>
      <c r="K39" s="14" t="s">
        <v>121</v>
      </c>
      <c r="S39" s="3">
        <f>COUNTIF($B39:$Q39,S$2)</f>
        <v>0</v>
      </c>
      <c r="T39" s="3">
        <f>COUNTIF($B39:$Q39,T$2)</f>
        <v>0</v>
      </c>
      <c r="U39" s="3">
        <f>COUNTIF($B39:$Q39,U$2)</f>
        <v>0</v>
      </c>
      <c r="V39" s="3">
        <f>COUNTIF($B39:$Q39,V$2)</f>
        <v>0</v>
      </c>
      <c r="W39" s="3">
        <f>COUNTIF($B39:$Q39,W$2)</f>
        <v>0</v>
      </c>
      <c r="X39" s="3">
        <f>COUNTIF($B39:$Q39,X$2)</f>
        <v>1</v>
      </c>
      <c r="Y39" s="3">
        <f>COUNTIF($B39:$Q39,Y$2)</f>
        <v>0</v>
      </c>
      <c r="Z39" s="3">
        <f>COUNTIF($B39:$Q39,Z$2)</f>
        <v>0</v>
      </c>
      <c r="AA39" s="3">
        <f>COUNTIF($B39:$Q39,AA$2)</f>
        <v>0</v>
      </c>
      <c r="AB39" s="3">
        <f>COUNTIF($B39:$Q39,AB$2)</f>
        <v>0</v>
      </c>
      <c r="AC39" s="3">
        <f>SUM(S39:AB39)</f>
        <v>1</v>
      </c>
      <c r="AD39" s="3">
        <f>SUM(S39:X39)</f>
        <v>1</v>
      </c>
      <c r="AE39" s="3">
        <f>S39*10+T39*8+U39*6+V39*4+W39*2+X39</f>
        <v>1</v>
      </c>
    </row>
    <row r="40" spans="1:31" ht="13.5" customHeight="1">
      <c r="A40" t="s">
        <v>142</v>
      </c>
      <c r="M40" s="27">
        <v>6</v>
      </c>
      <c r="N40" s="14">
        <v>17</v>
      </c>
      <c r="S40" s="3">
        <f>COUNTIF($B40:$Q40,S$2)</f>
        <v>0</v>
      </c>
      <c r="T40" s="3">
        <f>COUNTIF($B40:$Q40,T$2)</f>
        <v>0</v>
      </c>
      <c r="U40" s="3">
        <f>COUNTIF($B40:$Q40,U$2)</f>
        <v>0</v>
      </c>
      <c r="V40" s="3">
        <f>COUNTIF($B40:$Q40,V$2)</f>
        <v>0</v>
      </c>
      <c r="W40" s="3">
        <f>COUNTIF($B40:$Q40,W$2)</f>
        <v>0</v>
      </c>
      <c r="X40" s="3">
        <f>COUNTIF($B40:$Q40,X$2)</f>
        <v>1</v>
      </c>
      <c r="Y40" s="3">
        <f>COUNTIF($B40:$Q40,Y$2)</f>
        <v>0</v>
      </c>
      <c r="Z40" s="3">
        <f>COUNTIF($B40:$Q40,Z$2)</f>
        <v>0</v>
      </c>
      <c r="AA40" s="3">
        <f>COUNTIF($B40:$Q40,AA$2)</f>
        <v>0</v>
      </c>
      <c r="AB40" s="3">
        <f>COUNTIF($B40:$Q40,AB$2)</f>
        <v>0</v>
      </c>
      <c r="AC40" s="3">
        <f>SUM(S40:AB40)</f>
        <v>1</v>
      </c>
      <c r="AD40" s="3">
        <f>SUM(S40:X40)</f>
        <v>1</v>
      </c>
      <c r="AE40" s="3">
        <f>S40*10+T40*8+U40*6+V40*4+W40*2+X40</f>
        <v>1</v>
      </c>
    </row>
    <row r="41" spans="1:31" ht="13.5" customHeight="1">
      <c r="A41" t="s">
        <v>140</v>
      </c>
      <c r="M41" s="14">
        <v>8</v>
      </c>
      <c r="N41" s="14">
        <v>28</v>
      </c>
      <c r="S41" s="3">
        <f>COUNTIF($B41:$Q41,S$2)</f>
        <v>0</v>
      </c>
      <c r="T41" s="3">
        <f>COUNTIF($B41:$Q41,T$2)</f>
        <v>0</v>
      </c>
      <c r="U41" s="3">
        <f>COUNTIF($B41:$Q41,U$2)</f>
        <v>0</v>
      </c>
      <c r="V41" s="3">
        <f>COUNTIF($B41:$Q41,V$2)</f>
        <v>0</v>
      </c>
      <c r="W41" s="3">
        <f>COUNTIF($B41:$Q41,W$2)</f>
        <v>0</v>
      </c>
      <c r="X41" s="3">
        <f>COUNTIF($B41:$Q41,X$2)</f>
        <v>0</v>
      </c>
      <c r="Y41" s="3">
        <f>COUNTIF($B41:$Q41,Y$2)</f>
        <v>0</v>
      </c>
      <c r="Z41" s="3">
        <f>COUNTIF($B41:$Q41,Z$2)</f>
        <v>1</v>
      </c>
      <c r="AA41" s="3">
        <f>COUNTIF($B41:$Q41,AA$2)</f>
        <v>0</v>
      </c>
      <c r="AB41" s="3">
        <f>COUNTIF($B41:$Q41,AB$2)</f>
        <v>0</v>
      </c>
      <c r="AC41" s="3">
        <f>SUM(S41:AB41)</f>
        <v>1</v>
      </c>
      <c r="AD41" s="3">
        <f>SUM(S41:X41)</f>
        <v>0</v>
      </c>
      <c r="AE41" s="3">
        <f>S41*10+T41*8+U41*6+V41*4+W41*2+X41</f>
        <v>0</v>
      </c>
    </row>
    <row r="42" spans="1:31" ht="13.5" customHeight="1">
      <c r="A42" t="s">
        <v>50</v>
      </c>
      <c r="B42" s="3" t="s">
        <v>121</v>
      </c>
      <c r="C42" s="3" t="s">
        <v>121</v>
      </c>
      <c r="D42" s="3" t="s">
        <v>121</v>
      </c>
      <c r="E42" s="3" t="s">
        <v>121</v>
      </c>
      <c r="F42" s="3">
        <v>10</v>
      </c>
      <c r="G42" s="3" t="s">
        <v>121</v>
      </c>
      <c r="H42" s="3" t="s">
        <v>121</v>
      </c>
      <c r="I42" s="3" t="s">
        <v>121</v>
      </c>
      <c r="J42" s="3" t="s">
        <v>121</v>
      </c>
      <c r="K42" s="14" t="s">
        <v>121</v>
      </c>
      <c r="S42" s="3">
        <f>COUNTIF($B42:$Q42,S$2)</f>
        <v>0</v>
      </c>
      <c r="T42" s="3">
        <f>COUNTIF($B42:$Q42,T$2)</f>
        <v>0</v>
      </c>
      <c r="U42" s="3">
        <f>COUNTIF($B42:$Q42,U$2)</f>
        <v>0</v>
      </c>
      <c r="V42" s="3">
        <f>COUNTIF($B42:$Q42,V$2)</f>
        <v>0</v>
      </c>
      <c r="W42" s="3">
        <f>COUNTIF($B42:$Q42,W$2)</f>
        <v>0</v>
      </c>
      <c r="X42" s="3">
        <f>COUNTIF($B42:$Q42,X$2)</f>
        <v>0</v>
      </c>
      <c r="Y42" s="3">
        <f>COUNTIF($B42:$Q42,Y$2)</f>
        <v>0</v>
      </c>
      <c r="Z42" s="3">
        <f>COUNTIF($B42:$Q42,Z$2)</f>
        <v>0</v>
      </c>
      <c r="AA42" s="3">
        <f>COUNTIF($B42:$Q42,AA$2)</f>
        <v>0</v>
      </c>
      <c r="AB42" s="3">
        <f>COUNTIF($B42:$Q42,AB$2)</f>
        <v>1</v>
      </c>
      <c r="AC42" s="3">
        <f>SUM(S42:AB42)</f>
        <v>1</v>
      </c>
      <c r="AD42" s="3">
        <f>SUM(S42:X42)</f>
        <v>0</v>
      </c>
      <c r="AE42" s="3">
        <f>S42*10+T42*8+U42*6+V42*4+W42*2+X42</f>
        <v>0</v>
      </c>
    </row>
    <row r="43" spans="1:31" ht="13.5" customHeight="1">
      <c r="A43" t="s">
        <v>100</v>
      </c>
      <c r="G43" s="3" t="s">
        <v>121</v>
      </c>
      <c r="H43" s="3" t="s">
        <v>121</v>
      </c>
      <c r="I43" s="14" t="s">
        <v>121</v>
      </c>
      <c r="J43" s="14">
        <v>16</v>
      </c>
      <c r="K43" s="14" t="s">
        <v>121</v>
      </c>
      <c r="S43" s="3">
        <f>COUNTIF($B43:$Q43,S$2)</f>
        <v>0</v>
      </c>
      <c r="T43" s="3">
        <f>COUNTIF($B43:$Q43,T$2)</f>
        <v>0</v>
      </c>
      <c r="U43" s="3">
        <f>COUNTIF($B43:$Q43,U$2)</f>
        <v>0</v>
      </c>
      <c r="V43" s="3">
        <f>COUNTIF($B43:$Q43,V$2)</f>
        <v>0</v>
      </c>
      <c r="W43" s="3">
        <f>COUNTIF($B43:$Q43,W$2)</f>
        <v>0</v>
      </c>
      <c r="X43" s="3">
        <f>COUNTIF($B43:$Q43,X$2)</f>
        <v>0</v>
      </c>
      <c r="Y43" s="3">
        <f>COUNTIF($B43:$Q43,Y$2)</f>
        <v>0</v>
      </c>
      <c r="Z43" s="3">
        <f>COUNTIF($B43:$Q43,Z$2)</f>
        <v>0</v>
      </c>
      <c r="AA43" s="3">
        <f>COUNTIF($B43:$Q43,AA$2)</f>
        <v>0</v>
      </c>
      <c r="AB43" s="3">
        <f>COUNTIF($B43:$Q43,AB$2)</f>
        <v>0</v>
      </c>
      <c r="AC43" s="3">
        <f>SUM(S43:AB43)</f>
        <v>0</v>
      </c>
      <c r="AD43" s="3">
        <f>SUM(S43:X43)</f>
        <v>0</v>
      </c>
      <c r="AE43" s="3">
        <f>S43*10+T43*8+U43*6+V43*4+W43*2+X43</f>
        <v>0</v>
      </c>
    </row>
    <row r="44" spans="1:31" ht="13.5" customHeight="1">
      <c r="A44" t="s">
        <v>141</v>
      </c>
      <c r="M44" s="14">
        <v>13</v>
      </c>
      <c r="N44" s="14">
        <v>21</v>
      </c>
      <c r="O44" s="14">
        <v>8</v>
      </c>
      <c r="S44" s="3">
        <f>COUNTIF($B44:$Q44,S$2)</f>
        <v>0</v>
      </c>
      <c r="T44" s="3">
        <f>COUNTIF($B44:$Q44,T$2)</f>
        <v>0</v>
      </c>
      <c r="U44" s="3">
        <f>COUNTIF($B44:$Q44,U$2)</f>
        <v>0</v>
      </c>
      <c r="V44" s="3">
        <f>COUNTIF($B44:$Q44,V$2)</f>
        <v>0</v>
      </c>
      <c r="W44" s="3">
        <f>COUNTIF($B44:$Q44,W$2)</f>
        <v>0</v>
      </c>
      <c r="X44" s="3">
        <f>COUNTIF($B44:$Q44,X$2)</f>
        <v>0</v>
      </c>
      <c r="Y44" s="3">
        <f>COUNTIF($B44:$Q44,Y$2)</f>
        <v>0</v>
      </c>
      <c r="Z44" s="3">
        <f>COUNTIF($B44:$Q44,Z$2)</f>
        <v>1</v>
      </c>
      <c r="AA44" s="3">
        <f>COUNTIF($B44:$Q44,AA$2)</f>
        <v>0</v>
      </c>
      <c r="AB44" s="3">
        <f>COUNTIF($B44:$Q44,AB$2)</f>
        <v>0</v>
      </c>
      <c r="AC44" s="3">
        <f>SUM(S44:AB44)</f>
        <v>1</v>
      </c>
      <c r="AD44" s="3">
        <f>SUM(S44:X44)</f>
        <v>0</v>
      </c>
      <c r="AE44" s="3">
        <f>S44*10+T44*8+U44*6+V44*4+W44*2+X44</f>
        <v>0</v>
      </c>
    </row>
    <row r="45" spans="1:31" ht="13.5" customHeight="1">
      <c r="A45" t="s">
        <v>133</v>
      </c>
      <c r="M45" s="14">
        <v>8</v>
      </c>
      <c r="S45" s="3">
        <f>COUNTIF($B45:$Q45,S$2)</f>
        <v>0</v>
      </c>
      <c r="T45" s="3">
        <f>COUNTIF($B45:$Q45,T$2)</f>
        <v>0</v>
      </c>
      <c r="U45" s="3">
        <f>COUNTIF($B45:$Q45,U$2)</f>
        <v>0</v>
      </c>
      <c r="V45" s="3">
        <f>COUNTIF($B45:$Q45,V$2)</f>
        <v>0</v>
      </c>
      <c r="W45" s="3">
        <f>COUNTIF($B45:$Q45,W$2)</f>
        <v>0</v>
      </c>
      <c r="X45" s="3">
        <f>COUNTIF($B45:$Q45,X$2)</f>
        <v>0</v>
      </c>
      <c r="Y45" s="3">
        <f>COUNTIF($B45:$Q45,Y$2)</f>
        <v>0</v>
      </c>
      <c r="Z45" s="3">
        <f>COUNTIF($B45:$Q45,Z$2)</f>
        <v>1</v>
      </c>
      <c r="AA45" s="3">
        <f>COUNTIF($B45:$Q45,AA$2)</f>
        <v>0</v>
      </c>
      <c r="AB45" s="3">
        <f>COUNTIF($B45:$Q45,AB$2)</f>
        <v>0</v>
      </c>
      <c r="AC45" s="3">
        <f>SUM(S45:AB45)</f>
        <v>1</v>
      </c>
      <c r="AD45" s="3">
        <f>SUM(S45:X45)</f>
        <v>0</v>
      </c>
      <c r="AE45" s="3">
        <f>S45*10+T45*8+U45*6+V45*4+W45*2+X45</f>
        <v>0</v>
      </c>
    </row>
    <row r="46" spans="1:31" ht="13.5" customHeight="1">
      <c r="A46" t="s">
        <v>31</v>
      </c>
      <c r="B46" s="3" t="s">
        <v>121</v>
      </c>
      <c r="C46" s="3" t="s">
        <v>121</v>
      </c>
      <c r="D46" s="3">
        <v>8</v>
      </c>
      <c r="E46" s="3" t="s">
        <v>121</v>
      </c>
      <c r="F46" s="3" t="s">
        <v>121</v>
      </c>
      <c r="G46" s="3" t="s">
        <v>121</v>
      </c>
      <c r="H46" s="3" t="s">
        <v>121</v>
      </c>
      <c r="I46" s="14" t="s">
        <v>121</v>
      </c>
      <c r="J46" s="14" t="s">
        <v>121</v>
      </c>
      <c r="K46" s="14" t="s">
        <v>121</v>
      </c>
      <c r="S46" s="3">
        <f>COUNTIF($B46:$Q46,S$2)</f>
        <v>0</v>
      </c>
      <c r="T46" s="3">
        <f>COUNTIF($B46:$Q46,T$2)</f>
        <v>0</v>
      </c>
      <c r="U46" s="3">
        <f>COUNTIF($B46:$Q46,U$2)</f>
        <v>0</v>
      </c>
      <c r="V46" s="3">
        <f>COUNTIF($B46:$Q46,V$2)</f>
        <v>0</v>
      </c>
      <c r="W46" s="3">
        <f>COUNTIF($B46:$Q46,W$2)</f>
        <v>0</v>
      </c>
      <c r="X46" s="3">
        <f>COUNTIF($B46:$Q46,X$2)</f>
        <v>0</v>
      </c>
      <c r="Y46" s="3">
        <f>COUNTIF($B46:$Q46,Y$2)</f>
        <v>0</v>
      </c>
      <c r="Z46" s="3">
        <f>COUNTIF($B46:$Q46,Z$2)</f>
        <v>1</v>
      </c>
      <c r="AA46" s="3">
        <f>COUNTIF($B46:$Q46,AA$2)</f>
        <v>0</v>
      </c>
      <c r="AB46" s="3">
        <f>COUNTIF($B46:$Q46,AB$2)</f>
        <v>0</v>
      </c>
      <c r="AC46" s="3">
        <f>SUM(S46:AB46)</f>
        <v>1</v>
      </c>
      <c r="AD46" s="3">
        <f>SUM(S46:X46)</f>
        <v>0</v>
      </c>
      <c r="AE46" s="3">
        <f>S46*10+T46*8+U46*6+V46*4+W46*2+X46</f>
        <v>0</v>
      </c>
    </row>
    <row r="47" spans="1:31" ht="13.5" customHeight="1">
      <c r="A47" t="s">
        <v>28</v>
      </c>
      <c r="B47" s="3">
        <v>7</v>
      </c>
      <c r="C47" s="3" t="s">
        <v>121</v>
      </c>
      <c r="D47" s="3" t="s">
        <v>121</v>
      </c>
      <c r="E47" s="3" t="s">
        <v>121</v>
      </c>
      <c r="F47" s="3" t="s">
        <v>121</v>
      </c>
      <c r="G47" s="3" t="s">
        <v>121</v>
      </c>
      <c r="H47" s="3" t="s">
        <v>121</v>
      </c>
      <c r="I47" s="14" t="s">
        <v>121</v>
      </c>
      <c r="J47" s="14" t="s">
        <v>121</v>
      </c>
      <c r="K47" s="14" t="s">
        <v>121</v>
      </c>
      <c r="S47" s="3">
        <f>COUNTIF($B47:$Q47,S$2)</f>
        <v>0</v>
      </c>
      <c r="T47" s="3">
        <f>COUNTIF($B47:$Q47,T$2)</f>
        <v>0</v>
      </c>
      <c r="U47" s="3">
        <f>COUNTIF($B47:$Q47,U$2)</f>
        <v>0</v>
      </c>
      <c r="V47" s="3">
        <f>COUNTIF($B47:$Q47,V$2)</f>
        <v>0</v>
      </c>
      <c r="W47" s="3">
        <f>COUNTIF($B47:$Q47,W$2)</f>
        <v>0</v>
      </c>
      <c r="X47" s="3">
        <f>COUNTIF($B47:$Q47,X$2)</f>
        <v>0</v>
      </c>
      <c r="Y47" s="3">
        <f>COUNTIF($B47:$Q47,Y$2)</f>
        <v>1</v>
      </c>
      <c r="Z47" s="3">
        <f>COUNTIF($B47:$Q47,Z$2)</f>
        <v>0</v>
      </c>
      <c r="AA47" s="3">
        <f>COUNTIF($B47:$Q47,AA$2)</f>
        <v>0</v>
      </c>
      <c r="AB47" s="3">
        <f>COUNTIF($B47:$Q47,AB$2)</f>
        <v>0</v>
      </c>
      <c r="AC47" s="3">
        <f>SUM(S47:AB47)</f>
        <v>1</v>
      </c>
      <c r="AD47" s="3">
        <f>SUM(S47:X47)</f>
        <v>0</v>
      </c>
      <c r="AE47" s="3">
        <f>S47*10+T47*8+U47*6+V47*4+W47*2+X47</f>
        <v>0</v>
      </c>
    </row>
    <row r="48" spans="1:31" ht="13.5" customHeight="1">
      <c r="A48" t="s">
        <v>44</v>
      </c>
      <c r="B48" s="3" t="s">
        <v>121</v>
      </c>
      <c r="C48" s="3" t="s">
        <v>121</v>
      </c>
      <c r="D48" s="3" t="s">
        <v>121</v>
      </c>
      <c r="E48" s="3">
        <v>25</v>
      </c>
      <c r="F48" s="3" t="s">
        <v>121</v>
      </c>
      <c r="G48" s="3" t="s">
        <v>121</v>
      </c>
      <c r="H48" s="3" t="s">
        <v>121</v>
      </c>
      <c r="I48" s="14" t="s">
        <v>121</v>
      </c>
      <c r="J48" s="14" t="s">
        <v>121</v>
      </c>
      <c r="K48" s="14" t="s">
        <v>121</v>
      </c>
      <c r="S48" s="3">
        <f>COUNTIF($B48:$Q48,S$2)</f>
        <v>0</v>
      </c>
      <c r="T48" s="3">
        <f>COUNTIF($B48:$Q48,T$2)</f>
        <v>0</v>
      </c>
      <c r="U48" s="3">
        <f>COUNTIF($B48:$Q48,U$2)</f>
        <v>0</v>
      </c>
      <c r="V48" s="3">
        <f>COUNTIF($B48:$Q48,V$2)</f>
        <v>0</v>
      </c>
      <c r="W48" s="3">
        <f>COUNTIF($B48:$Q48,W$2)</f>
        <v>0</v>
      </c>
      <c r="X48" s="3">
        <f>COUNTIF($B48:$Q48,X$2)</f>
        <v>0</v>
      </c>
      <c r="Y48" s="3">
        <f>COUNTIF($B48:$Q48,Y$2)</f>
        <v>0</v>
      </c>
      <c r="Z48" s="3">
        <f>COUNTIF($B48:$Q48,Z$2)</f>
        <v>0</v>
      </c>
      <c r="AA48" s="3">
        <f>COUNTIF($B48:$Q48,AA$2)</f>
        <v>0</v>
      </c>
      <c r="AB48" s="3">
        <f>COUNTIF($B48:$Q48,AB$2)</f>
        <v>0</v>
      </c>
      <c r="AC48" s="3">
        <f>SUM(S48:AB48)</f>
        <v>0</v>
      </c>
      <c r="AD48" s="3">
        <f>SUM(S48:X48)</f>
        <v>0</v>
      </c>
      <c r="AE48" s="3">
        <f>S48*10+T48*8+U48*6+V48*4+W48*2+X48</f>
        <v>0</v>
      </c>
    </row>
    <row r="49" spans="1:31" ht="13.5" customHeight="1">
      <c r="A49" t="s">
        <v>158</v>
      </c>
      <c r="O49" s="14">
        <v>33</v>
      </c>
      <c r="S49" s="3">
        <f>COUNTIF($B49:$Q49,S$2)</f>
        <v>0</v>
      </c>
      <c r="T49" s="3">
        <f>COUNTIF($B49:$Q49,T$2)</f>
        <v>0</v>
      </c>
      <c r="U49" s="3">
        <f>COUNTIF($B49:$Q49,U$2)</f>
        <v>0</v>
      </c>
      <c r="V49" s="3">
        <f>COUNTIF($B49:$Q49,V$2)</f>
        <v>0</v>
      </c>
      <c r="W49" s="3">
        <f>COUNTIF($B49:$Q49,W$2)</f>
        <v>0</v>
      </c>
      <c r="X49" s="3">
        <f>COUNTIF($B49:$Q49,X$2)</f>
        <v>0</v>
      </c>
      <c r="Y49" s="3">
        <f>COUNTIF($B49:$Q49,Y$2)</f>
        <v>0</v>
      </c>
      <c r="Z49" s="3">
        <f>COUNTIF($B49:$Q49,Z$2)</f>
        <v>0</v>
      </c>
      <c r="AA49" s="3">
        <f>COUNTIF($B49:$Q49,AA$2)</f>
        <v>0</v>
      </c>
      <c r="AB49" s="3">
        <f>COUNTIF($B49:$Q49,AB$2)</f>
        <v>0</v>
      </c>
      <c r="AC49" s="3">
        <f>SUM(S49:AB49)</f>
        <v>0</v>
      </c>
      <c r="AD49" s="3">
        <f>SUM(S49:X49)</f>
        <v>0</v>
      </c>
      <c r="AE49" s="3">
        <f>S49*10+T49*8+U49*6+V49*4+W49*2+X49</f>
        <v>0</v>
      </c>
    </row>
    <row r="50" spans="1:31" ht="13.5" customHeight="1">
      <c r="A50" t="s">
        <v>40</v>
      </c>
      <c r="B50" s="3" t="s">
        <v>121</v>
      </c>
      <c r="C50" s="3">
        <v>12</v>
      </c>
      <c r="D50" s="3" t="s">
        <v>121</v>
      </c>
      <c r="E50" s="3" t="s">
        <v>121</v>
      </c>
      <c r="F50" s="3" t="s">
        <v>121</v>
      </c>
      <c r="G50" s="3" t="s">
        <v>121</v>
      </c>
      <c r="H50" s="3" t="s">
        <v>121</v>
      </c>
      <c r="I50" s="14" t="s">
        <v>121</v>
      </c>
      <c r="J50" s="14" t="s">
        <v>121</v>
      </c>
      <c r="K50" s="14" t="s">
        <v>121</v>
      </c>
      <c r="S50" s="3">
        <f>COUNTIF($B50:$Q50,S$2)</f>
        <v>0</v>
      </c>
      <c r="T50" s="3">
        <f>COUNTIF($B50:$Q50,T$2)</f>
        <v>0</v>
      </c>
      <c r="U50" s="3">
        <f>COUNTIF($B50:$Q50,U$2)</f>
        <v>0</v>
      </c>
      <c r="V50" s="3">
        <f>COUNTIF($B50:$Q50,V$2)</f>
        <v>0</v>
      </c>
      <c r="W50" s="3">
        <f>COUNTIF($B50:$Q50,W$2)</f>
        <v>0</v>
      </c>
      <c r="X50" s="3">
        <f>COUNTIF($B50:$Q50,X$2)</f>
        <v>0</v>
      </c>
      <c r="Y50" s="3">
        <f>COUNTIF($B50:$Q50,Y$2)</f>
        <v>0</v>
      </c>
      <c r="Z50" s="3">
        <f>COUNTIF($B50:$Q50,Z$2)</f>
        <v>0</v>
      </c>
      <c r="AA50" s="3">
        <f>COUNTIF($B50:$Q50,AA$2)</f>
        <v>0</v>
      </c>
      <c r="AB50" s="3">
        <f>COUNTIF($B50:$Q50,AB$2)</f>
        <v>0</v>
      </c>
      <c r="AC50" s="3">
        <f>SUM(S50:AB50)</f>
        <v>0</v>
      </c>
      <c r="AD50" s="3">
        <f>SUM(S50:X50)</f>
        <v>0</v>
      </c>
      <c r="AE50" s="3">
        <f>S50*10+T50*8+U50*6+V50*4+W50*2+X50</f>
        <v>0</v>
      </c>
    </row>
    <row r="51" spans="1:31" ht="13.5" customHeight="1">
      <c r="A51" t="s">
        <v>39</v>
      </c>
      <c r="B51" s="3" t="s">
        <v>121</v>
      </c>
      <c r="C51" s="3">
        <v>19</v>
      </c>
      <c r="D51" s="3" t="s">
        <v>121</v>
      </c>
      <c r="E51" s="3" t="s">
        <v>121</v>
      </c>
      <c r="F51" s="3" t="s">
        <v>121</v>
      </c>
      <c r="G51" s="3" t="s">
        <v>121</v>
      </c>
      <c r="H51" s="3" t="s">
        <v>121</v>
      </c>
      <c r="I51" s="14" t="s">
        <v>121</v>
      </c>
      <c r="J51" s="14" t="s">
        <v>121</v>
      </c>
      <c r="K51" s="14" t="s">
        <v>121</v>
      </c>
      <c r="S51" s="3">
        <f>COUNTIF($B51:$Q51,S$2)</f>
        <v>0</v>
      </c>
      <c r="T51" s="3">
        <f>COUNTIF($B51:$Q51,T$2)</f>
        <v>0</v>
      </c>
      <c r="U51" s="3">
        <f>COUNTIF($B51:$Q51,U$2)</f>
        <v>0</v>
      </c>
      <c r="V51" s="3">
        <f>COUNTIF($B51:$Q51,V$2)</f>
        <v>0</v>
      </c>
      <c r="W51" s="3">
        <f>COUNTIF($B51:$Q51,W$2)</f>
        <v>0</v>
      </c>
      <c r="X51" s="3">
        <f>COUNTIF($B51:$Q51,X$2)</f>
        <v>0</v>
      </c>
      <c r="Y51" s="3">
        <f>COUNTIF($B51:$Q51,Y$2)</f>
        <v>0</v>
      </c>
      <c r="Z51" s="3">
        <f>COUNTIF($B51:$Q51,Z$2)</f>
        <v>0</v>
      </c>
      <c r="AA51" s="3">
        <f>COUNTIF($B51:$Q51,AA$2)</f>
        <v>0</v>
      </c>
      <c r="AB51" s="3">
        <f>COUNTIF($B51:$Q51,AB$2)</f>
        <v>0</v>
      </c>
      <c r="AC51" s="3">
        <f>SUM(S51:AB51)</f>
        <v>0</v>
      </c>
      <c r="AD51" s="3">
        <f>SUM(S51:X51)</f>
        <v>0</v>
      </c>
      <c r="AE51" s="3">
        <f>S51*10+T51*8+U51*6+V51*4+W51*2+X51</f>
        <v>0</v>
      </c>
    </row>
    <row r="52" spans="1:31" ht="13.5" customHeight="1">
      <c r="A52" t="s">
        <v>43</v>
      </c>
      <c r="B52" s="3" t="s">
        <v>121</v>
      </c>
      <c r="C52" s="3" t="s">
        <v>121</v>
      </c>
      <c r="D52" s="3" t="s">
        <v>121</v>
      </c>
      <c r="E52" s="3">
        <v>20</v>
      </c>
      <c r="F52" s="3" t="s">
        <v>121</v>
      </c>
      <c r="G52" s="3" t="s">
        <v>121</v>
      </c>
      <c r="H52" s="3" t="s">
        <v>121</v>
      </c>
      <c r="I52" s="14" t="s">
        <v>121</v>
      </c>
      <c r="J52" s="14" t="s">
        <v>121</v>
      </c>
      <c r="K52" s="14" t="s">
        <v>121</v>
      </c>
      <c r="S52" s="3">
        <f>COUNTIF($B52:$Q52,S$2)</f>
        <v>0</v>
      </c>
      <c r="T52" s="3">
        <f>COUNTIF($B52:$Q52,T$2)</f>
        <v>0</v>
      </c>
      <c r="U52" s="3">
        <f>COUNTIF($B52:$Q52,U$2)</f>
        <v>0</v>
      </c>
      <c r="V52" s="3">
        <f>COUNTIF($B52:$Q52,V$2)</f>
        <v>0</v>
      </c>
      <c r="W52" s="3">
        <f>COUNTIF($B52:$Q52,W$2)</f>
        <v>0</v>
      </c>
      <c r="X52" s="3">
        <f>COUNTIF($B52:$Q52,X$2)</f>
        <v>0</v>
      </c>
      <c r="Y52" s="3">
        <f>COUNTIF($B52:$Q52,Y$2)</f>
        <v>0</v>
      </c>
      <c r="Z52" s="3">
        <f>COUNTIF($B52:$Q52,Z$2)</f>
        <v>0</v>
      </c>
      <c r="AA52" s="3">
        <f>COUNTIF($B52:$Q52,AA$2)</f>
        <v>0</v>
      </c>
      <c r="AB52" s="3">
        <f>COUNTIF($B52:$Q52,AB$2)</f>
        <v>0</v>
      </c>
      <c r="AC52" s="3">
        <f>SUM(S52:AB52)</f>
        <v>0</v>
      </c>
      <c r="AD52" s="3">
        <f>SUM(S52:X52)</f>
        <v>0</v>
      </c>
      <c r="AE52" s="3">
        <f>S52*10+T52*8+U52*6+V52*4+W52*2+X52</f>
        <v>0</v>
      </c>
    </row>
    <row r="53" spans="1:31" ht="13.5" customHeight="1">
      <c r="A53" t="s">
        <v>27</v>
      </c>
      <c r="B53" s="3" t="s">
        <v>121</v>
      </c>
      <c r="C53" s="3">
        <v>11</v>
      </c>
      <c r="D53" s="3">
        <v>9</v>
      </c>
      <c r="E53" s="3">
        <v>9</v>
      </c>
      <c r="F53" s="3" t="s">
        <v>121</v>
      </c>
      <c r="G53" s="3" t="s">
        <v>121</v>
      </c>
      <c r="H53" s="3" t="s">
        <v>121</v>
      </c>
      <c r="I53" s="14" t="s">
        <v>121</v>
      </c>
      <c r="J53" s="14" t="s">
        <v>121</v>
      </c>
      <c r="K53" s="14" t="s">
        <v>121</v>
      </c>
      <c r="S53" s="3">
        <f>COUNTIF($B53:$Q53,S$2)</f>
        <v>0</v>
      </c>
      <c r="T53" s="3">
        <f>COUNTIF($B53:$Q53,T$2)</f>
        <v>0</v>
      </c>
      <c r="U53" s="3">
        <f>COUNTIF($B53:$Q53,U$2)</f>
        <v>0</v>
      </c>
      <c r="V53" s="3">
        <f>COUNTIF($B53:$Q53,V$2)</f>
        <v>0</v>
      </c>
      <c r="W53" s="3">
        <f>COUNTIF($B53:$Q53,W$2)</f>
        <v>0</v>
      </c>
      <c r="X53" s="3">
        <f>COUNTIF($B53:$Q53,X$2)</f>
        <v>0</v>
      </c>
      <c r="Y53" s="3">
        <f>COUNTIF($B53:$Q53,Y$2)</f>
        <v>0</v>
      </c>
      <c r="Z53" s="3">
        <f>COUNTIF($B53:$Q53,Z$2)</f>
        <v>0</v>
      </c>
      <c r="AA53" s="3">
        <f>COUNTIF($B53:$Q53,AA$2)</f>
        <v>2</v>
      </c>
      <c r="AB53" s="3">
        <f>COUNTIF($B53:$Q53,AB$2)</f>
        <v>0</v>
      </c>
      <c r="AC53" s="3">
        <f>SUM(S53:AB53)</f>
        <v>2</v>
      </c>
      <c r="AD53" s="3">
        <f>SUM(S53:X53)</f>
        <v>0</v>
      </c>
      <c r="AE53" s="3">
        <f>S53*10+T53*8+U53*6+V53*4+W53*2+X53</f>
        <v>0</v>
      </c>
    </row>
    <row r="54" spans="1:31" ht="13.5" customHeight="1">
      <c r="A54" t="s">
        <v>134</v>
      </c>
      <c r="M54" s="14">
        <v>11</v>
      </c>
      <c r="S54" s="3">
        <f>COUNTIF($B54:$Q54,S$2)</f>
        <v>0</v>
      </c>
      <c r="T54" s="3">
        <f>COUNTIF($B54:$Q54,T$2)</f>
        <v>0</v>
      </c>
      <c r="U54" s="3">
        <f>COUNTIF($B54:$Q54,U$2)</f>
        <v>0</v>
      </c>
      <c r="V54" s="3">
        <f>COUNTIF($B54:$Q54,V$2)</f>
        <v>0</v>
      </c>
      <c r="W54" s="3">
        <f>COUNTIF($B54:$Q54,W$2)</f>
        <v>0</v>
      </c>
      <c r="X54" s="3">
        <f>COUNTIF($B54:$Q54,X$2)</f>
        <v>0</v>
      </c>
      <c r="Y54" s="3">
        <f>COUNTIF($B54:$Q54,Y$2)</f>
        <v>0</v>
      </c>
      <c r="Z54" s="3">
        <f>COUNTIF($B54:$Q54,Z$2)</f>
        <v>0</v>
      </c>
      <c r="AA54" s="3">
        <f>COUNTIF($B54:$Q54,AA$2)</f>
        <v>0</v>
      </c>
      <c r="AB54" s="3">
        <f>COUNTIF($B54:$Q54,AB$2)</f>
        <v>0</v>
      </c>
      <c r="AC54" s="3">
        <f>SUM(S54:AB54)</f>
        <v>0</v>
      </c>
      <c r="AD54" s="3">
        <f>SUM(S54:X54)</f>
        <v>0</v>
      </c>
      <c r="AE54" s="3">
        <f>S54*10+T54*8+U54*6+V54*4+W54*2+X54</f>
        <v>0</v>
      </c>
    </row>
    <row r="55" spans="1:31" ht="13.5" customHeight="1">
      <c r="A55" t="s">
        <v>135</v>
      </c>
      <c r="M55" s="14">
        <v>12</v>
      </c>
      <c r="S55" s="3">
        <f>COUNTIF($B55:$Q55,S$2)</f>
        <v>0</v>
      </c>
      <c r="T55" s="3">
        <f>COUNTIF($B55:$Q55,T$2)</f>
        <v>0</v>
      </c>
      <c r="U55" s="3">
        <f>COUNTIF($B55:$Q55,U$2)</f>
        <v>0</v>
      </c>
      <c r="V55" s="3">
        <f>COUNTIF($B55:$Q55,V$2)</f>
        <v>0</v>
      </c>
      <c r="W55" s="3">
        <f>COUNTIF($B55:$Q55,W$2)</f>
        <v>0</v>
      </c>
      <c r="X55" s="3">
        <f>COUNTIF($B55:$Q55,X$2)</f>
        <v>0</v>
      </c>
      <c r="Y55" s="3">
        <f>COUNTIF($B55:$Q55,Y$2)</f>
        <v>0</v>
      </c>
      <c r="Z55" s="3">
        <f>COUNTIF($B55:$Q55,Z$2)</f>
        <v>0</v>
      </c>
      <c r="AA55" s="3">
        <f>COUNTIF($B55:$Q55,AA$2)</f>
        <v>0</v>
      </c>
      <c r="AB55" s="3">
        <f>COUNTIF($B55:$Q55,AB$2)</f>
        <v>0</v>
      </c>
      <c r="AC55" s="3">
        <f>SUM(S55:AB55)</f>
        <v>0</v>
      </c>
      <c r="AD55" s="3">
        <f>SUM(S55:X55)</f>
        <v>0</v>
      </c>
      <c r="AE55" s="3">
        <f>S55*10+T55*8+U55*6+V55*4+W55*2+X55</f>
        <v>0</v>
      </c>
    </row>
    <row r="56" spans="1:31" ht="13.5" customHeight="1">
      <c r="A56" t="s">
        <v>56</v>
      </c>
      <c r="B56" s="3" t="s">
        <v>121</v>
      </c>
      <c r="C56" s="3" t="s">
        <v>121</v>
      </c>
      <c r="D56" s="3" t="s">
        <v>121</v>
      </c>
      <c r="E56" s="3" t="s">
        <v>121</v>
      </c>
      <c r="F56" s="3" t="s">
        <v>121</v>
      </c>
      <c r="G56" s="3">
        <v>10</v>
      </c>
      <c r="H56" s="3" t="s">
        <v>121</v>
      </c>
      <c r="I56" s="14" t="s">
        <v>121</v>
      </c>
      <c r="J56" s="14" t="s">
        <v>121</v>
      </c>
      <c r="K56" s="14" t="s">
        <v>121</v>
      </c>
      <c r="S56" s="3">
        <f>COUNTIF($B56:$Q56,S$2)</f>
        <v>0</v>
      </c>
      <c r="T56" s="3">
        <f>COUNTIF($B56:$Q56,T$2)</f>
        <v>0</v>
      </c>
      <c r="U56" s="3">
        <f>COUNTIF($B56:$Q56,U$2)</f>
        <v>0</v>
      </c>
      <c r="V56" s="3">
        <f>COUNTIF($B56:$Q56,V$2)</f>
        <v>0</v>
      </c>
      <c r="W56" s="3">
        <f>COUNTIF($B56:$Q56,W$2)</f>
        <v>0</v>
      </c>
      <c r="X56" s="3">
        <f>COUNTIF($B56:$Q56,X$2)</f>
        <v>0</v>
      </c>
      <c r="Y56" s="3">
        <f>COUNTIF($B56:$Q56,Y$2)</f>
        <v>0</v>
      </c>
      <c r="Z56" s="3">
        <f>COUNTIF($B56:$Q56,Z$2)</f>
        <v>0</v>
      </c>
      <c r="AA56" s="3">
        <f>COUNTIF($B56:$Q56,AA$2)</f>
        <v>0</v>
      </c>
      <c r="AB56" s="3">
        <f>COUNTIF($B56:$Q56,AB$2)</f>
        <v>1</v>
      </c>
      <c r="AC56" s="3">
        <f>SUM(S56:AB56)</f>
        <v>1</v>
      </c>
      <c r="AD56" s="3">
        <f>SUM(S56:X56)</f>
        <v>0</v>
      </c>
      <c r="AE56" s="3">
        <f>S56*10+T56*8+U56*6+V56*4+W56*2+X56</f>
        <v>0</v>
      </c>
    </row>
    <row r="57" spans="1:31" ht="13.5" customHeight="1">
      <c r="A57" t="s">
        <v>38</v>
      </c>
      <c r="B57" s="3" t="s">
        <v>121</v>
      </c>
      <c r="C57" s="3">
        <v>15</v>
      </c>
      <c r="D57" s="3" t="s">
        <v>121</v>
      </c>
      <c r="E57" s="3" t="s">
        <v>121</v>
      </c>
      <c r="F57" s="3" t="s">
        <v>121</v>
      </c>
      <c r="G57" s="3" t="s">
        <v>121</v>
      </c>
      <c r="H57" s="3" t="s">
        <v>121</v>
      </c>
      <c r="I57" s="14" t="s">
        <v>121</v>
      </c>
      <c r="J57" s="14" t="s">
        <v>121</v>
      </c>
      <c r="K57" s="14" t="s">
        <v>121</v>
      </c>
      <c r="S57" s="3">
        <f>COUNTIF($B57:$Q57,S$2)</f>
        <v>0</v>
      </c>
      <c r="T57" s="3">
        <f>COUNTIF($B57:$Q57,T$2)</f>
        <v>0</v>
      </c>
      <c r="U57" s="3">
        <f>COUNTIF($B57:$Q57,U$2)</f>
        <v>0</v>
      </c>
      <c r="V57" s="3">
        <f>COUNTIF($B57:$Q57,V$2)</f>
        <v>0</v>
      </c>
      <c r="W57" s="3">
        <f>COUNTIF($B57:$Q57,W$2)</f>
        <v>0</v>
      </c>
      <c r="X57" s="3">
        <f>COUNTIF($B57:$Q57,X$2)</f>
        <v>0</v>
      </c>
      <c r="Y57" s="3">
        <f>COUNTIF($B57:$Q57,Y$2)</f>
        <v>0</v>
      </c>
      <c r="Z57" s="3">
        <f>COUNTIF($B57:$Q57,Z$2)</f>
        <v>0</v>
      </c>
      <c r="AA57" s="3">
        <f>COUNTIF($B57:$Q57,AA$2)</f>
        <v>0</v>
      </c>
      <c r="AB57" s="3">
        <f>COUNTIF($B57:$Q57,AB$2)</f>
        <v>0</v>
      </c>
      <c r="AC57" s="3">
        <f>SUM(S57:AB57)</f>
        <v>0</v>
      </c>
      <c r="AD57" s="3">
        <f>SUM(S57:X57)</f>
        <v>0</v>
      </c>
      <c r="AE57" s="3">
        <f>S57*10+T57*8+U57*6+V57*4+W57*2+X57</f>
        <v>0</v>
      </c>
    </row>
    <row r="58" spans="1:31" ht="13.5" customHeight="1">
      <c r="A58" t="s">
        <v>30</v>
      </c>
      <c r="B58" s="3" t="s">
        <v>121</v>
      </c>
      <c r="C58" s="3" t="s">
        <v>121</v>
      </c>
      <c r="D58" s="3">
        <v>19</v>
      </c>
      <c r="E58" s="3">
        <v>8</v>
      </c>
      <c r="F58" s="3" t="s">
        <v>121</v>
      </c>
      <c r="G58" s="3" t="s">
        <v>121</v>
      </c>
      <c r="H58" s="3" t="s">
        <v>121</v>
      </c>
      <c r="I58" s="14" t="s">
        <v>121</v>
      </c>
      <c r="J58" s="14" t="s">
        <v>121</v>
      </c>
      <c r="K58" s="14" t="s">
        <v>121</v>
      </c>
      <c r="S58" s="3">
        <f>COUNTIF($B58:$Q58,S$2)</f>
        <v>0</v>
      </c>
      <c r="T58" s="3">
        <f>COUNTIF($B58:$Q58,T$2)</f>
        <v>0</v>
      </c>
      <c r="U58" s="3">
        <f>COUNTIF($B58:$Q58,U$2)</f>
        <v>0</v>
      </c>
      <c r="V58" s="3">
        <f>COUNTIF($B58:$Q58,V$2)</f>
        <v>0</v>
      </c>
      <c r="W58" s="3">
        <f>COUNTIF($B58:$Q58,W$2)</f>
        <v>0</v>
      </c>
      <c r="X58" s="3">
        <f>COUNTIF($B58:$Q58,X$2)</f>
        <v>0</v>
      </c>
      <c r="Y58" s="3">
        <f>COUNTIF($B58:$Q58,Y$2)</f>
        <v>0</v>
      </c>
      <c r="Z58" s="3">
        <f>COUNTIF($B58:$Q58,Z$2)</f>
        <v>1</v>
      </c>
      <c r="AA58" s="3">
        <f>COUNTIF($B58:$Q58,AA$2)</f>
        <v>0</v>
      </c>
      <c r="AB58" s="3">
        <f>COUNTIF($B58:$Q58,AB$2)</f>
        <v>0</v>
      </c>
      <c r="AC58" s="3">
        <f>SUM(S58:AB58)</f>
        <v>1</v>
      </c>
      <c r="AD58" s="3">
        <f>SUM(S58:X58)</f>
        <v>0</v>
      </c>
      <c r="AE58" s="3">
        <f>S58*10+T58*8+U58*6+V58*4+W58*2+X58</f>
        <v>0</v>
      </c>
    </row>
    <row r="59" spans="1:31" ht="13.5" customHeight="1">
      <c r="A59" t="s">
        <v>154</v>
      </c>
      <c r="O59" s="14">
        <v>27</v>
      </c>
      <c r="S59" s="3">
        <f>COUNTIF($B59:$Q59,S$2)</f>
        <v>0</v>
      </c>
      <c r="T59" s="3">
        <f>COUNTIF($B59:$Q59,T$2)</f>
        <v>0</v>
      </c>
      <c r="U59" s="3">
        <f>COUNTIF($B59:$Q59,U$2)</f>
        <v>0</v>
      </c>
      <c r="V59" s="3">
        <f>COUNTIF($B59:$Q59,V$2)</f>
        <v>0</v>
      </c>
      <c r="W59" s="3">
        <f>COUNTIF($B59:$Q59,W$2)</f>
        <v>0</v>
      </c>
      <c r="X59" s="3">
        <f>COUNTIF($B59:$Q59,X$2)</f>
        <v>0</v>
      </c>
      <c r="Y59" s="3">
        <f>COUNTIF($B59:$Q59,Y$2)</f>
        <v>0</v>
      </c>
      <c r="Z59" s="3">
        <f>COUNTIF($B59:$Q59,Z$2)</f>
        <v>0</v>
      </c>
      <c r="AA59" s="3">
        <f>COUNTIF($B59:$Q59,AA$2)</f>
        <v>0</v>
      </c>
      <c r="AB59" s="3">
        <f>COUNTIF($B59:$Q59,AB$2)</f>
        <v>0</v>
      </c>
      <c r="AC59" s="3">
        <f>SUM(S59:AB59)</f>
        <v>0</v>
      </c>
      <c r="AD59" s="3">
        <f>SUM(S59:X59)</f>
        <v>0</v>
      </c>
      <c r="AE59" s="3">
        <f>S59*10+T59*8+U59*6+V59*4+W59*2+X59</f>
        <v>0</v>
      </c>
    </row>
    <row r="60" spans="1:31" ht="13.5" customHeight="1">
      <c r="A60" t="s">
        <v>84</v>
      </c>
      <c r="B60" s="3" t="s">
        <v>121</v>
      </c>
      <c r="C60" s="3" t="s">
        <v>121</v>
      </c>
      <c r="D60" s="3" t="s">
        <v>121</v>
      </c>
      <c r="E60" s="3" t="s">
        <v>121</v>
      </c>
      <c r="F60" s="3" t="s">
        <v>121</v>
      </c>
      <c r="G60" s="3" t="s">
        <v>121</v>
      </c>
      <c r="H60" s="3" t="s">
        <v>121</v>
      </c>
      <c r="I60" s="3">
        <v>18</v>
      </c>
      <c r="J60" s="3">
        <v>15</v>
      </c>
      <c r="K60" s="14" t="s">
        <v>121</v>
      </c>
      <c r="S60" s="3">
        <f>COUNTIF($B60:$Q60,S$2)</f>
        <v>0</v>
      </c>
      <c r="T60" s="3">
        <f>COUNTIF($B60:$Q60,T$2)</f>
        <v>0</v>
      </c>
      <c r="U60" s="3">
        <f>COUNTIF($B60:$Q60,U$2)</f>
        <v>0</v>
      </c>
      <c r="V60" s="3">
        <f>COUNTIF($B60:$Q60,V$2)</f>
        <v>0</v>
      </c>
      <c r="W60" s="3">
        <f>COUNTIF($B60:$Q60,W$2)</f>
        <v>0</v>
      </c>
      <c r="X60" s="3">
        <f>COUNTIF($B60:$Q60,X$2)</f>
        <v>0</v>
      </c>
      <c r="Y60" s="3">
        <f>COUNTIF($B60:$Q60,Y$2)</f>
        <v>0</v>
      </c>
      <c r="Z60" s="3">
        <f>COUNTIF($B60:$Q60,Z$2)</f>
        <v>0</v>
      </c>
      <c r="AA60" s="3">
        <f>COUNTIF($B60:$Q60,AA$2)</f>
        <v>0</v>
      </c>
      <c r="AB60" s="3">
        <f>COUNTIF($B60:$Q60,AB$2)</f>
        <v>0</v>
      </c>
      <c r="AC60" s="3">
        <f>SUM(S60:AB60)</f>
        <v>0</v>
      </c>
      <c r="AD60" s="3">
        <f>SUM(S60:X60)</f>
        <v>0</v>
      </c>
      <c r="AE60" s="3">
        <f>S60*10+T60*8+U60*6+V60*4+W60*2+X60</f>
        <v>0</v>
      </c>
    </row>
    <row r="61" spans="1:31" ht="13.5" customHeight="1">
      <c r="A61" t="s">
        <v>155</v>
      </c>
      <c r="O61" s="14">
        <v>28</v>
      </c>
      <c r="S61" s="3">
        <f>COUNTIF($B61:$Q61,S$2)</f>
        <v>0</v>
      </c>
      <c r="T61" s="3">
        <f>COUNTIF($B61:$Q61,T$2)</f>
        <v>0</v>
      </c>
      <c r="U61" s="3">
        <f>COUNTIF($B61:$Q61,U$2)</f>
        <v>0</v>
      </c>
      <c r="V61" s="3">
        <f>COUNTIF($B61:$Q61,V$2)</f>
        <v>0</v>
      </c>
      <c r="W61" s="3">
        <f>COUNTIF($B61:$Q61,W$2)</f>
        <v>0</v>
      </c>
      <c r="X61" s="3">
        <f>COUNTIF($B61:$Q61,X$2)</f>
        <v>0</v>
      </c>
      <c r="Y61" s="3">
        <f>COUNTIF($B61:$Q61,Y$2)</f>
        <v>0</v>
      </c>
      <c r="Z61" s="3">
        <f>COUNTIF($B61:$Q61,Z$2)</f>
        <v>0</v>
      </c>
      <c r="AA61" s="3">
        <f>COUNTIF($B61:$Q61,AA$2)</f>
        <v>0</v>
      </c>
      <c r="AB61" s="3">
        <f>COUNTIF($B61:$Q61,AB$2)</f>
        <v>0</v>
      </c>
      <c r="AC61" s="3">
        <f>SUM(S61:AB61)</f>
        <v>0</v>
      </c>
      <c r="AD61" s="3">
        <f>SUM(S61:X61)</f>
        <v>0</v>
      </c>
      <c r="AE61" s="3">
        <f>S61*10+T61*8+U61*6+V61*4+W61*2+X61</f>
        <v>0</v>
      </c>
    </row>
    <row r="62" spans="1:31" ht="13.5" customHeight="1">
      <c r="A62" t="s">
        <v>41</v>
      </c>
      <c r="B62" s="3" t="s">
        <v>121</v>
      </c>
      <c r="C62" s="3" t="s">
        <v>121</v>
      </c>
      <c r="D62" s="3" t="s">
        <v>121</v>
      </c>
      <c r="E62" s="3">
        <v>21</v>
      </c>
      <c r="F62" s="3" t="s">
        <v>121</v>
      </c>
      <c r="G62" s="3">
        <v>19</v>
      </c>
      <c r="H62" s="3" t="s">
        <v>121</v>
      </c>
      <c r="I62" s="14" t="s">
        <v>121</v>
      </c>
      <c r="J62" s="14" t="s">
        <v>121</v>
      </c>
      <c r="K62" s="14" t="s">
        <v>121</v>
      </c>
      <c r="N62" s="14">
        <v>29</v>
      </c>
      <c r="S62" s="3">
        <f>COUNTIF($B62:$Q62,S$2)</f>
        <v>0</v>
      </c>
      <c r="T62" s="3">
        <f>COUNTIF($B62:$Q62,T$2)</f>
        <v>0</v>
      </c>
      <c r="U62" s="3">
        <f>COUNTIF($B62:$Q62,U$2)</f>
        <v>0</v>
      </c>
      <c r="V62" s="3">
        <f>COUNTIF($B62:$Q62,V$2)</f>
        <v>0</v>
      </c>
      <c r="W62" s="3">
        <f>COUNTIF($B62:$Q62,W$2)</f>
        <v>0</v>
      </c>
      <c r="X62" s="3">
        <f>COUNTIF($B62:$Q62,X$2)</f>
        <v>0</v>
      </c>
      <c r="Y62" s="3">
        <f>COUNTIF($B62:$Q62,Y$2)</f>
        <v>0</v>
      </c>
      <c r="Z62" s="3">
        <f>COUNTIF($B62:$Q62,Z$2)</f>
        <v>0</v>
      </c>
      <c r="AA62" s="3">
        <f>COUNTIF($B62:$Q62,AA$2)</f>
        <v>0</v>
      </c>
      <c r="AB62" s="3">
        <f>COUNTIF($B62:$Q62,AB$2)</f>
        <v>0</v>
      </c>
      <c r="AC62" s="3">
        <f>SUM(S62:AB62)</f>
        <v>0</v>
      </c>
      <c r="AD62" s="3">
        <f>SUM(S62:X62)</f>
        <v>0</v>
      </c>
      <c r="AE62" s="3">
        <f>S62*10+T62*8+U62*6+V62*4+W62*2+X62</f>
        <v>0</v>
      </c>
    </row>
    <row r="63" spans="1:31" ht="13.5" customHeight="1">
      <c r="A63" t="s">
        <v>153</v>
      </c>
      <c r="O63" s="14">
        <v>26</v>
      </c>
      <c r="S63" s="3">
        <f>COUNTIF($B63:$Q63,S$2)</f>
        <v>0</v>
      </c>
      <c r="T63" s="3">
        <f>COUNTIF($B63:$Q63,T$2)</f>
        <v>0</v>
      </c>
      <c r="U63" s="3">
        <f>COUNTIF($B63:$Q63,U$2)</f>
        <v>0</v>
      </c>
      <c r="V63" s="3">
        <f>COUNTIF($B63:$Q63,V$2)</f>
        <v>0</v>
      </c>
      <c r="W63" s="3">
        <f>COUNTIF($B63:$Q63,W$2)</f>
        <v>0</v>
      </c>
      <c r="X63" s="3">
        <f>COUNTIF($B63:$Q63,X$2)</f>
        <v>0</v>
      </c>
      <c r="Y63" s="3">
        <f>COUNTIF($B63:$Q63,Y$2)</f>
        <v>0</v>
      </c>
      <c r="Z63" s="3">
        <f>COUNTIF($B63:$Q63,Z$2)</f>
        <v>0</v>
      </c>
      <c r="AA63" s="3">
        <f>COUNTIF($B63:$Q63,AA$2)</f>
        <v>0</v>
      </c>
      <c r="AB63" s="3">
        <f>COUNTIF($B63:$Q63,AB$2)</f>
        <v>0</v>
      </c>
      <c r="AC63" s="3">
        <f>SUM(S63:AB63)</f>
        <v>0</v>
      </c>
      <c r="AD63" s="3">
        <f>SUM(S63:X63)</f>
        <v>0</v>
      </c>
      <c r="AE63" s="3">
        <f>S63*10+T63*8+U63*6+V63*4+W63*2+X63</f>
        <v>0</v>
      </c>
    </row>
    <row r="64" spans="1:31" ht="13.5" customHeight="1">
      <c r="A64" t="s">
        <v>159</v>
      </c>
      <c r="O64" s="14">
        <v>32</v>
      </c>
      <c r="S64" s="3">
        <f>COUNTIF($B64:$Q64,S$2)</f>
        <v>0</v>
      </c>
      <c r="T64" s="3">
        <f>COUNTIF($B64:$Q64,T$2)</f>
        <v>0</v>
      </c>
      <c r="U64" s="3">
        <f>COUNTIF($B64:$Q64,U$2)</f>
        <v>0</v>
      </c>
      <c r="V64" s="3">
        <f>COUNTIF($B64:$Q64,V$2)</f>
        <v>0</v>
      </c>
      <c r="W64" s="3">
        <f>COUNTIF($B64:$Q64,W$2)</f>
        <v>0</v>
      </c>
      <c r="X64" s="3">
        <f>COUNTIF($B64:$Q64,X$2)</f>
        <v>0</v>
      </c>
      <c r="Y64" s="3">
        <f>COUNTIF($B64:$Q64,Y$2)</f>
        <v>0</v>
      </c>
      <c r="Z64" s="3">
        <f>COUNTIF($B64:$Q64,Z$2)</f>
        <v>0</v>
      </c>
      <c r="AA64" s="3">
        <f>COUNTIF($B64:$Q64,AA$2)</f>
        <v>0</v>
      </c>
      <c r="AB64" s="3">
        <f>COUNTIF($B64:$Q64,AB$2)</f>
        <v>0</v>
      </c>
      <c r="AC64" s="3">
        <f>SUM(S64:AB64)</f>
        <v>0</v>
      </c>
      <c r="AD64" s="3">
        <f>SUM(S64:X64)</f>
        <v>0</v>
      </c>
      <c r="AE64" s="3">
        <f>S64*10+T64*8+U64*6+V64*4+W64*2+X64</f>
        <v>0</v>
      </c>
    </row>
    <row r="65" spans="1:31" ht="13.5" customHeight="1">
      <c r="A65" t="s">
        <v>35</v>
      </c>
      <c r="B65" s="3">
        <v>11</v>
      </c>
      <c r="C65" s="3">
        <v>18</v>
      </c>
      <c r="D65" s="3">
        <v>21</v>
      </c>
      <c r="E65" s="3">
        <v>26</v>
      </c>
      <c r="F65" s="3">
        <v>14</v>
      </c>
      <c r="G65" s="3">
        <v>7</v>
      </c>
      <c r="H65" s="3" t="s">
        <v>121</v>
      </c>
      <c r="I65" s="3" t="s">
        <v>121</v>
      </c>
      <c r="J65" s="14" t="s">
        <v>121</v>
      </c>
      <c r="K65" s="14" t="s">
        <v>121</v>
      </c>
      <c r="N65" s="14">
        <v>25</v>
      </c>
      <c r="S65" s="3">
        <f>COUNTIF($B65:$Q65,S$2)</f>
        <v>0</v>
      </c>
      <c r="T65" s="3">
        <f>COUNTIF($B65:$Q65,T$2)</f>
        <v>0</v>
      </c>
      <c r="U65" s="3">
        <f>COUNTIF($B65:$Q65,U$2)</f>
        <v>0</v>
      </c>
      <c r="V65" s="3">
        <f>COUNTIF($B65:$Q65,V$2)</f>
        <v>0</v>
      </c>
      <c r="W65" s="3">
        <f>COUNTIF($B65:$Q65,W$2)</f>
        <v>0</v>
      </c>
      <c r="X65" s="3">
        <f>COUNTIF($B65:$Q65,X$2)</f>
        <v>0</v>
      </c>
      <c r="Y65" s="3">
        <f>COUNTIF($B65:$Q65,Y$2)</f>
        <v>1</v>
      </c>
      <c r="Z65" s="3">
        <f>COUNTIF($B65:$Q65,Z$2)</f>
        <v>0</v>
      </c>
      <c r="AA65" s="3">
        <f>COUNTIF($B65:$Q65,AA$2)</f>
        <v>0</v>
      </c>
      <c r="AB65" s="3">
        <f>COUNTIF($B65:$Q65,AB$2)</f>
        <v>0</v>
      </c>
      <c r="AC65" s="3">
        <f>SUM(S65:AB65)</f>
        <v>1</v>
      </c>
      <c r="AD65" s="3">
        <f>SUM(S65:X65)</f>
        <v>0</v>
      </c>
      <c r="AE65" s="3">
        <f>S65*10+T65*8+U65*6+V65*4+W65*2+X65</f>
        <v>0</v>
      </c>
    </row>
    <row r="66" spans="1:31" ht="13.5" customHeight="1">
      <c r="A66" t="s">
        <v>33</v>
      </c>
      <c r="B66" s="3" t="s">
        <v>121</v>
      </c>
      <c r="C66" s="3">
        <v>9</v>
      </c>
      <c r="D66" s="3" t="s">
        <v>121</v>
      </c>
      <c r="E66" s="3" t="s">
        <v>121</v>
      </c>
      <c r="F66" s="3" t="s">
        <v>121</v>
      </c>
      <c r="G66" s="3" t="s">
        <v>121</v>
      </c>
      <c r="H66" s="3" t="s">
        <v>121</v>
      </c>
      <c r="I66" s="3" t="s">
        <v>121</v>
      </c>
      <c r="J66" s="3" t="s">
        <v>121</v>
      </c>
      <c r="K66" s="14" t="s">
        <v>121</v>
      </c>
      <c r="S66" s="3">
        <f>COUNTIF($B66:$Q66,S$2)</f>
        <v>0</v>
      </c>
      <c r="T66" s="3">
        <f>COUNTIF($B66:$Q66,T$2)</f>
        <v>0</v>
      </c>
      <c r="U66" s="3">
        <f>COUNTIF($B66:$Q66,U$2)</f>
        <v>0</v>
      </c>
      <c r="V66" s="3">
        <f>COUNTIF($B66:$Q66,V$2)</f>
        <v>0</v>
      </c>
      <c r="W66" s="3">
        <f>COUNTIF($B66:$Q66,W$2)</f>
        <v>0</v>
      </c>
      <c r="X66" s="3">
        <f>COUNTIF($B66:$Q66,X$2)</f>
        <v>0</v>
      </c>
      <c r="Y66" s="3">
        <f>COUNTIF($B66:$Q66,Y$2)</f>
        <v>0</v>
      </c>
      <c r="Z66" s="3">
        <f>COUNTIF($B66:$Q66,Z$2)</f>
        <v>0</v>
      </c>
      <c r="AA66" s="3">
        <f>COUNTIF($B66:$Q66,AA$2)</f>
        <v>1</v>
      </c>
      <c r="AB66" s="3">
        <f>COUNTIF($B66:$Q66,AB$2)</f>
        <v>0</v>
      </c>
      <c r="AC66" s="3">
        <f>SUM(S66:AB66)</f>
        <v>1</v>
      </c>
      <c r="AD66" s="3">
        <f>SUM(S66:X66)</f>
        <v>0</v>
      </c>
      <c r="AE66" s="3">
        <f>S66*10+T66*8+U66*6+V66*4+W66*2+X66</f>
        <v>0</v>
      </c>
    </row>
    <row r="67" spans="1:31" ht="13.5" customHeight="1">
      <c r="A67" t="s">
        <v>137</v>
      </c>
      <c r="M67" s="14">
        <v>16</v>
      </c>
      <c r="S67" s="3">
        <f>COUNTIF($B67:$Q67,S$2)</f>
        <v>0</v>
      </c>
      <c r="T67" s="3">
        <f>COUNTIF($B67:$Q67,T$2)</f>
        <v>0</v>
      </c>
      <c r="U67" s="3">
        <f>COUNTIF($B67:$Q67,U$2)</f>
        <v>0</v>
      </c>
      <c r="V67" s="3">
        <f>COUNTIF($B67:$Q67,V$2)</f>
        <v>0</v>
      </c>
      <c r="W67" s="3">
        <f>COUNTIF($B67:$Q67,W$2)</f>
        <v>0</v>
      </c>
      <c r="X67" s="3">
        <f>COUNTIF($B67:$Q67,X$2)</f>
        <v>0</v>
      </c>
      <c r="Y67" s="3">
        <f>COUNTIF($B67:$Q67,Y$2)</f>
        <v>0</v>
      </c>
      <c r="Z67" s="3">
        <f>COUNTIF($B67:$Q67,Z$2)</f>
        <v>0</v>
      </c>
      <c r="AA67" s="3">
        <f>COUNTIF($B67:$Q67,AA$2)</f>
        <v>0</v>
      </c>
      <c r="AB67" s="3">
        <f>COUNTIF($B67:$Q67,AB$2)</f>
        <v>0</v>
      </c>
      <c r="AC67" s="3">
        <f>SUM(S67:AB67)</f>
        <v>0</v>
      </c>
      <c r="AD67" s="3">
        <f>SUM(S67:X67)</f>
        <v>0</v>
      </c>
      <c r="AE67" s="3">
        <f>S67*10+T67*8+U67*6+V67*4+W67*2+X67</f>
        <v>0</v>
      </c>
    </row>
    <row r="68" spans="1:31" ht="13.5" customHeight="1">
      <c r="A68" t="s">
        <v>150</v>
      </c>
      <c r="O68" s="14">
        <v>8</v>
      </c>
      <c r="S68" s="3">
        <f>COUNTIF($B68:$Q68,S$2)</f>
        <v>0</v>
      </c>
      <c r="T68" s="3">
        <f>COUNTIF($B68:$Q68,T$2)</f>
        <v>0</v>
      </c>
      <c r="U68" s="3">
        <f>COUNTIF($B68:$Q68,U$2)</f>
        <v>0</v>
      </c>
      <c r="V68" s="3">
        <f>COUNTIF($B68:$Q68,V$2)</f>
        <v>0</v>
      </c>
      <c r="W68" s="3">
        <f>COUNTIF($B68:$Q68,W$2)</f>
        <v>0</v>
      </c>
      <c r="X68" s="3">
        <f>COUNTIF($B68:$Q68,X$2)</f>
        <v>0</v>
      </c>
      <c r="Y68" s="3">
        <f>COUNTIF($B68:$Q68,Y$2)</f>
        <v>0</v>
      </c>
      <c r="Z68" s="3">
        <f>COUNTIF($B68:$Q68,Z$2)</f>
        <v>1</v>
      </c>
      <c r="AA68" s="3">
        <f>COUNTIF($B68:$Q68,AA$2)</f>
        <v>0</v>
      </c>
      <c r="AB68" s="3">
        <f>COUNTIF($B68:$Q68,AB$2)</f>
        <v>0</v>
      </c>
      <c r="AC68" s="3">
        <f>SUM(S68:AB68)</f>
        <v>1</v>
      </c>
      <c r="AD68" s="3">
        <f>SUM(S68:X68)</f>
        <v>0</v>
      </c>
      <c r="AE68" s="3">
        <f>S68*10+T68*8+U68*6+V68*4+W68*2+X68</f>
        <v>0</v>
      </c>
    </row>
    <row r="69" spans="1:31" ht="13.5" customHeight="1">
      <c r="A69" t="s">
        <v>29</v>
      </c>
      <c r="B69" s="3" t="s">
        <v>121</v>
      </c>
      <c r="C69" s="3">
        <v>7</v>
      </c>
      <c r="D69" s="3" t="s">
        <v>121</v>
      </c>
      <c r="E69" s="3" t="s">
        <v>121</v>
      </c>
      <c r="F69" s="3" t="s">
        <v>121</v>
      </c>
      <c r="G69" s="3" t="s">
        <v>121</v>
      </c>
      <c r="H69" s="3" t="s">
        <v>121</v>
      </c>
      <c r="I69" s="3" t="s">
        <v>121</v>
      </c>
      <c r="J69" s="3" t="s">
        <v>121</v>
      </c>
      <c r="K69" s="14" t="s">
        <v>121</v>
      </c>
      <c r="S69" s="3">
        <f>COUNTIF($B69:$Q69,S$2)</f>
        <v>0</v>
      </c>
      <c r="T69" s="3">
        <f>COUNTIF($B69:$Q69,T$2)</f>
        <v>0</v>
      </c>
      <c r="U69" s="3">
        <f>COUNTIF($B69:$Q69,U$2)</f>
        <v>0</v>
      </c>
      <c r="V69" s="3">
        <f>COUNTIF($B69:$Q69,V$2)</f>
        <v>0</v>
      </c>
      <c r="W69" s="3">
        <f>COUNTIF($B69:$Q69,W$2)</f>
        <v>0</v>
      </c>
      <c r="X69" s="3">
        <f>COUNTIF($B69:$Q69,X$2)</f>
        <v>0</v>
      </c>
      <c r="Y69" s="3">
        <f>COUNTIF($B69:$Q69,Y$2)</f>
        <v>1</v>
      </c>
      <c r="Z69" s="3">
        <f>COUNTIF($B69:$Q69,Z$2)</f>
        <v>0</v>
      </c>
      <c r="AA69" s="3">
        <f>COUNTIF($B69:$Q69,AA$2)</f>
        <v>0</v>
      </c>
      <c r="AB69" s="3">
        <f>COUNTIF($B69:$Q69,AB$2)</f>
        <v>0</v>
      </c>
      <c r="AC69" s="3">
        <f>SUM(S69:AB69)</f>
        <v>1</v>
      </c>
      <c r="AD69" s="3">
        <f>SUM(S69:X69)</f>
        <v>0</v>
      </c>
      <c r="AE69" s="3">
        <f>S69*10+T69*8+U69*6+V69*4+W69*2+X69</f>
        <v>0</v>
      </c>
    </row>
    <row r="70" spans="1:31" ht="13.5" customHeight="1">
      <c r="A70" t="s">
        <v>42</v>
      </c>
      <c r="B70" s="3" t="s">
        <v>121</v>
      </c>
      <c r="C70" s="3" t="s">
        <v>121</v>
      </c>
      <c r="D70" s="3" t="s">
        <v>121</v>
      </c>
      <c r="E70" s="3">
        <v>22</v>
      </c>
      <c r="F70" s="3" t="s">
        <v>121</v>
      </c>
      <c r="G70" s="3" t="s">
        <v>121</v>
      </c>
      <c r="H70" s="3" t="s">
        <v>121</v>
      </c>
      <c r="I70" s="3" t="s">
        <v>121</v>
      </c>
      <c r="J70" s="3" t="s">
        <v>121</v>
      </c>
      <c r="K70" s="14" t="s">
        <v>121</v>
      </c>
      <c r="O70" s="14">
        <v>29</v>
      </c>
      <c r="S70" s="3">
        <f>COUNTIF($B70:$Q70,S$2)</f>
        <v>0</v>
      </c>
      <c r="T70" s="3">
        <f>COUNTIF($B70:$Q70,T$2)</f>
        <v>0</v>
      </c>
      <c r="U70" s="3">
        <f>COUNTIF($B70:$Q70,U$2)</f>
        <v>0</v>
      </c>
      <c r="V70" s="3">
        <f>COUNTIF($B70:$Q70,V$2)</f>
        <v>0</v>
      </c>
      <c r="W70" s="3">
        <f>COUNTIF($B70:$Q70,W$2)</f>
        <v>0</v>
      </c>
      <c r="X70" s="3">
        <f>COUNTIF($B70:$Q70,X$2)</f>
        <v>0</v>
      </c>
      <c r="Y70" s="3">
        <f>COUNTIF($B70:$Q70,Y$2)</f>
        <v>0</v>
      </c>
      <c r="Z70" s="3">
        <f>COUNTIF($B70:$Q70,Z$2)</f>
        <v>0</v>
      </c>
      <c r="AA70" s="3">
        <f>COUNTIF($B70:$Q70,AA$2)</f>
        <v>0</v>
      </c>
      <c r="AB70" s="3">
        <f>COUNTIF($B70:$Q70,AB$2)</f>
        <v>0</v>
      </c>
      <c r="AC70" s="3">
        <f>SUM(S70:AB70)</f>
        <v>0</v>
      </c>
      <c r="AD70" s="3">
        <f>SUM(S70:X70)</f>
        <v>0</v>
      </c>
      <c r="AE70" s="3">
        <f>S70*10+T70*8+U70*6+V70*4+W70*2+X70</f>
        <v>0</v>
      </c>
    </row>
    <row r="71" spans="1:31" ht="13.5" customHeight="1">
      <c r="A71" t="s">
        <v>157</v>
      </c>
      <c r="O71" s="14">
        <v>31</v>
      </c>
      <c r="S71" s="3">
        <f>COUNTIF($B71:$Q71,S$2)</f>
        <v>0</v>
      </c>
      <c r="T71" s="3">
        <f>COUNTIF($B71:$Q71,T$2)</f>
        <v>0</v>
      </c>
      <c r="U71" s="3">
        <f>COUNTIF($B71:$Q71,U$2)</f>
        <v>0</v>
      </c>
      <c r="V71" s="3">
        <f>COUNTIF($B71:$Q71,V$2)</f>
        <v>0</v>
      </c>
      <c r="W71" s="3">
        <f>COUNTIF($B71:$Q71,W$2)</f>
        <v>0</v>
      </c>
      <c r="X71" s="3">
        <f>COUNTIF($B71:$Q71,X$2)</f>
        <v>0</v>
      </c>
      <c r="Y71" s="3">
        <f>COUNTIF($B71:$Q71,Y$2)</f>
        <v>0</v>
      </c>
      <c r="Z71" s="3">
        <f>COUNTIF($B71:$Q71,Z$2)</f>
        <v>0</v>
      </c>
      <c r="AA71" s="3">
        <f>COUNTIF($B71:$Q71,AA$2)</f>
        <v>0</v>
      </c>
      <c r="AB71" s="3">
        <f>COUNTIF($B71:$Q71,AB$2)</f>
        <v>0</v>
      </c>
      <c r="AC71" s="3">
        <f>SUM(S71:AB71)</f>
        <v>0</v>
      </c>
      <c r="AD71" s="3">
        <f>SUM(S71:X71)</f>
        <v>0</v>
      </c>
      <c r="AE71" s="3">
        <f>S71*10+T71*8+U71*6+V71*4+W71*2+X71</f>
        <v>0</v>
      </c>
    </row>
    <row r="72" spans="1:31" ht="13.5" customHeight="1">
      <c r="A72" t="s">
        <v>136</v>
      </c>
      <c r="M72" s="14">
        <v>14</v>
      </c>
      <c r="S72" s="3">
        <f>COUNTIF($B72:$Q72,S$2)</f>
        <v>0</v>
      </c>
      <c r="T72" s="3">
        <f>COUNTIF($B72:$Q72,T$2)</f>
        <v>0</v>
      </c>
      <c r="U72" s="3">
        <f>COUNTIF($B72:$Q72,U$2)</f>
        <v>0</v>
      </c>
      <c r="V72" s="3">
        <f>COUNTIF($B72:$Q72,V$2)</f>
        <v>0</v>
      </c>
      <c r="W72" s="3">
        <f>COUNTIF($B72:$Q72,W$2)</f>
        <v>0</v>
      </c>
      <c r="X72" s="3">
        <f>COUNTIF($B72:$Q72,X$2)</f>
        <v>0</v>
      </c>
      <c r="Y72" s="3">
        <f>COUNTIF($B72:$Q72,Y$2)</f>
        <v>0</v>
      </c>
      <c r="Z72" s="3">
        <f>COUNTIF($B72:$Q72,Z$2)</f>
        <v>0</v>
      </c>
      <c r="AA72" s="3">
        <f>COUNTIF($B72:$Q72,AA$2)</f>
        <v>0</v>
      </c>
      <c r="AB72" s="3">
        <f>COUNTIF($B72:$Q72,AB$2)</f>
        <v>0</v>
      </c>
      <c r="AC72" s="3">
        <f>SUM(S72:AB72)</f>
        <v>0</v>
      </c>
      <c r="AD72" s="3">
        <f>SUM(S72:X72)</f>
        <v>0</v>
      </c>
      <c r="AE72" s="3">
        <f>S72*10+T72*8+U72*6+V72*4+W72*2+X72</f>
        <v>0</v>
      </c>
    </row>
    <row r="73" spans="1:31" ht="13.5" customHeight="1">
      <c r="A73" t="s">
        <v>143</v>
      </c>
      <c r="N73" s="14">
        <v>27</v>
      </c>
      <c r="O73" s="14">
        <v>14</v>
      </c>
      <c r="S73" s="3">
        <f>COUNTIF($B73:$Q73,S$2)</f>
        <v>0</v>
      </c>
      <c r="T73" s="3">
        <f>COUNTIF($B73:$Q73,T$2)</f>
        <v>0</v>
      </c>
      <c r="U73" s="3">
        <f>COUNTIF($B73:$Q73,U$2)</f>
        <v>0</v>
      </c>
      <c r="V73" s="3">
        <f>COUNTIF($B73:$Q73,V$2)</f>
        <v>0</v>
      </c>
      <c r="W73" s="3">
        <f>COUNTIF($B73:$Q73,W$2)</f>
        <v>0</v>
      </c>
      <c r="X73" s="3">
        <f>COUNTIF($B73:$Q73,X$2)</f>
        <v>0</v>
      </c>
      <c r="Y73" s="3">
        <f>COUNTIF($B73:$Q73,Y$2)</f>
        <v>0</v>
      </c>
      <c r="Z73" s="3">
        <f>COUNTIF($B73:$Q73,Z$2)</f>
        <v>0</v>
      </c>
      <c r="AA73" s="3">
        <f>COUNTIF($B73:$Q73,AA$2)</f>
        <v>0</v>
      </c>
      <c r="AB73" s="3">
        <f>COUNTIF($B73:$Q73,AB$2)</f>
        <v>0</v>
      </c>
      <c r="AC73" s="3">
        <f>SUM(S73:AB73)</f>
        <v>0</v>
      </c>
      <c r="AD73" s="3">
        <f>SUM(S73:X73)</f>
        <v>0</v>
      </c>
      <c r="AE73" s="3">
        <f>S73*10+T73*8+U73*6+V73*4+W73*2+X73</f>
        <v>0</v>
      </c>
    </row>
    <row r="74" spans="1:31" ht="13.5" customHeight="1">
      <c r="A74" t="s">
        <v>145</v>
      </c>
      <c r="M74" s="14">
        <v>7</v>
      </c>
      <c r="O74" s="56">
        <v>7</v>
      </c>
      <c r="Q74" s="57">
        <v>9</v>
      </c>
      <c r="S74" s="3">
        <f>COUNTIF($B74:$Q74,S$2)</f>
        <v>0</v>
      </c>
      <c r="T74" s="3">
        <f>COUNTIF($B74:$Q74,T$2)</f>
        <v>0</v>
      </c>
      <c r="U74" s="3">
        <f>COUNTIF($B74:$Q74,U$2)</f>
        <v>0</v>
      </c>
      <c r="V74" s="3">
        <f>COUNTIF($B74:$Q74,V$2)</f>
        <v>0</v>
      </c>
      <c r="W74" s="3">
        <f>COUNTIF($B74:$Q74,W$2)</f>
        <v>0</v>
      </c>
      <c r="X74" s="3">
        <f>COUNTIF($B74:$Q74,X$2)</f>
        <v>0</v>
      </c>
      <c r="Y74" s="3">
        <f>COUNTIF($B74:$Q74,Y$2)</f>
        <v>2</v>
      </c>
      <c r="Z74" s="3">
        <f>COUNTIF($B74:$Q74,Z$2)</f>
        <v>0</v>
      </c>
      <c r="AA74" s="3">
        <f>COUNTIF($B74:$Q74,AA$2)</f>
        <v>1</v>
      </c>
      <c r="AB74" s="3">
        <f>COUNTIF($B74:$Q74,AB$2)</f>
        <v>0</v>
      </c>
      <c r="AC74" s="3">
        <f>SUM(S74:AB74)</f>
        <v>3</v>
      </c>
      <c r="AD74" s="3">
        <f>SUM(S74:X74)</f>
        <v>0</v>
      </c>
      <c r="AE74" s="3">
        <f>S74*10+T74*8+U74*6+V74*4+W74*2+X74</f>
        <v>0</v>
      </c>
    </row>
    <row r="75" spans="1:31" ht="13.5" customHeight="1">
      <c r="A75" t="s">
        <v>146</v>
      </c>
      <c r="M75" s="14">
        <v>15</v>
      </c>
      <c r="O75" s="14">
        <v>8</v>
      </c>
      <c r="S75" s="3">
        <f>COUNTIF($B75:$Q75,S$2)</f>
        <v>0</v>
      </c>
      <c r="T75" s="3">
        <f>COUNTIF($B75:$Q75,T$2)</f>
        <v>0</v>
      </c>
      <c r="U75" s="3">
        <f>COUNTIF($B75:$Q75,U$2)</f>
        <v>0</v>
      </c>
      <c r="V75" s="3">
        <f>COUNTIF($B75:$Q75,V$2)</f>
        <v>0</v>
      </c>
      <c r="W75" s="3">
        <f>COUNTIF($B75:$Q75,W$2)</f>
        <v>0</v>
      </c>
      <c r="X75" s="3">
        <f>COUNTIF($B75:$Q75,X$2)</f>
        <v>0</v>
      </c>
      <c r="Y75" s="3">
        <f>COUNTIF($B75:$Q75,Y$2)</f>
        <v>0</v>
      </c>
      <c r="Z75" s="3">
        <f>COUNTIF($B75:$Q75,Z$2)</f>
        <v>1</v>
      </c>
      <c r="AA75" s="3">
        <f>COUNTIF($B75:$Q75,AA$2)</f>
        <v>0</v>
      </c>
      <c r="AB75" s="3">
        <f>COUNTIF($B75:$Q75,AB$2)</f>
        <v>0</v>
      </c>
      <c r="AC75" s="3">
        <f>SUM(S75:AB75)</f>
        <v>1</v>
      </c>
      <c r="AD75" s="3">
        <f>SUM(S75:X75)</f>
        <v>0</v>
      </c>
      <c r="AE75" s="3">
        <f>S75*10+T75*8+U75*6+V75*4+W75*2+X75</f>
        <v>0</v>
      </c>
    </row>
    <row r="76" spans="1:31" ht="13.5" customHeight="1">
      <c r="A76" t="s">
        <v>151</v>
      </c>
      <c r="O76" s="14">
        <v>8</v>
      </c>
      <c r="S76" s="3">
        <f>COUNTIF($B76:$Q76,S$2)</f>
        <v>0</v>
      </c>
      <c r="T76" s="3">
        <f>COUNTIF($B76:$Q76,T$2)</f>
        <v>0</v>
      </c>
      <c r="U76" s="3">
        <f>COUNTIF($B76:$Q76,U$2)</f>
        <v>0</v>
      </c>
      <c r="V76" s="3">
        <f>COUNTIF($B76:$Q76,V$2)</f>
        <v>0</v>
      </c>
      <c r="W76" s="3">
        <f>COUNTIF($B76:$Q76,W$2)</f>
        <v>0</v>
      </c>
      <c r="X76" s="3">
        <f>COUNTIF($B76:$Q76,X$2)</f>
        <v>0</v>
      </c>
      <c r="Y76" s="3">
        <f>COUNTIF($B76:$Q76,Y$2)</f>
        <v>0</v>
      </c>
      <c r="Z76" s="3">
        <f>COUNTIF($B76:$Q76,Z$2)</f>
        <v>1</v>
      </c>
      <c r="AA76" s="3">
        <f>COUNTIF($B76:$Q76,AA$2)</f>
        <v>0</v>
      </c>
      <c r="AB76" s="3">
        <f>COUNTIF($B76:$Q76,AB$2)</f>
        <v>0</v>
      </c>
      <c r="AC76" s="3">
        <f>SUM(S76:AB76)</f>
        <v>1</v>
      </c>
      <c r="AD76" s="3">
        <f>SUM(S76:X76)</f>
        <v>0</v>
      </c>
      <c r="AE76" s="3">
        <f>S76*10+T76*8+U76*6+V76*4+W76*2+X76</f>
        <v>0</v>
      </c>
    </row>
    <row r="77" spans="1:31" ht="13.5" customHeight="1">
      <c r="A77" t="s">
        <v>119</v>
      </c>
      <c r="B77" s="3" t="s">
        <v>121</v>
      </c>
      <c r="C77" s="3" t="s">
        <v>121</v>
      </c>
      <c r="D77" s="3" t="s">
        <v>121</v>
      </c>
      <c r="E77" s="3" t="s">
        <v>121</v>
      </c>
      <c r="F77" s="3" t="s">
        <v>121</v>
      </c>
      <c r="G77" s="3" t="s">
        <v>121</v>
      </c>
      <c r="H77" s="3" t="s">
        <v>121</v>
      </c>
      <c r="I77" s="14" t="s">
        <v>121</v>
      </c>
      <c r="J77" s="14" t="s">
        <v>121</v>
      </c>
      <c r="K77" s="14">
        <v>17</v>
      </c>
      <c r="S77" s="3">
        <f>COUNTIF($B77:$Q77,S$2)</f>
        <v>0</v>
      </c>
      <c r="T77" s="3">
        <f>COUNTIF($B77:$Q77,T$2)</f>
        <v>0</v>
      </c>
      <c r="U77" s="3">
        <f>COUNTIF($B77:$Q77,U$2)</f>
        <v>0</v>
      </c>
      <c r="V77" s="3">
        <f>COUNTIF($B77:$Q77,V$2)</f>
        <v>0</v>
      </c>
      <c r="W77" s="3">
        <f>COUNTIF($B77:$Q77,W$2)</f>
        <v>0</v>
      </c>
      <c r="X77" s="3">
        <f>COUNTIF($B77:$Q77,X$2)</f>
        <v>0</v>
      </c>
      <c r="Y77" s="3">
        <f>COUNTIF($B77:$Q77,Y$2)</f>
        <v>0</v>
      </c>
      <c r="Z77" s="3">
        <f>COUNTIF($B77:$Q77,Z$2)</f>
        <v>0</v>
      </c>
      <c r="AA77" s="3">
        <f>COUNTIF($B77:$Q77,AA$2)</f>
        <v>0</v>
      </c>
      <c r="AB77" s="3">
        <f>COUNTIF($B77:$Q77,AB$2)</f>
        <v>0</v>
      </c>
      <c r="AC77" s="3">
        <f>SUM(S77:AB77)</f>
        <v>0</v>
      </c>
      <c r="AD77" s="3">
        <f>SUM(S77:X77)</f>
        <v>0</v>
      </c>
      <c r="AE77" s="3">
        <f>S77*10+T77*8+U77*6+V77*4+W77*2+X77</f>
        <v>0</v>
      </c>
    </row>
    <row r="78" spans="1:31" ht="13.5" customHeight="1">
      <c r="A78" t="s">
        <v>156</v>
      </c>
      <c r="O78" s="14">
        <v>30</v>
      </c>
      <c r="S78" s="3">
        <f>COUNTIF($B78:$Q78,S$2)</f>
        <v>0</v>
      </c>
      <c r="T78" s="3">
        <f>COUNTIF($B78:$Q78,T$2)</f>
        <v>0</v>
      </c>
      <c r="U78" s="3">
        <f>COUNTIF($B78:$Q78,U$2)</f>
        <v>0</v>
      </c>
      <c r="V78" s="3">
        <f>COUNTIF($B78:$Q78,V$2)</f>
        <v>0</v>
      </c>
      <c r="W78" s="3">
        <f>COUNTIF($B78:$Q78,W$2)</f>
        <v>0</v>
      </c>
      <c r="X78" s="3">
        <f>COUNTIF($B78:$Q78,X$2)</f>
        <v>0</v>
      </c>
      <c r="Y78" s="3">
        <f>COUNTIF($B78:$Q78,Y$2)</f>
        <v>0</v>
      </c>
      <c r="Z78" s="3">
        <f>COUNTIF($B78:$Q78,Z$2)</f>
        <v>0</v>
      </c>
      <c r="AA78" s="3">
        <f>COUNTIF($B78:$Q78,AA$2)</f>
        <v>0</v>
      </c>
      <c r="AB78" s="3">
        <f>COUNTIF($B78:$Q78,AB$2)</f>
        <v>0</v>
      </c>
      <c r="AC78" s="3">
        <f>SUM(S78:AB78)</f>
        <v>0</v>
      </c>
      <c r="AD78" s="3">
        <f>SUM(S78:X78)</f>
        <v>0</v>
      </c>
      <c r="AE78" s="3">
        <f>S78*10+T78*8+U78*6+V78*4+W78*2+X78</f>
        <v>0</v>
      </c>
    </row>
    <row r="79" spans="1:31" ht="13.5" customHeight="1">
      <c r="A79" t="s">
        <v>138</v>
      </c>
      <c r="M79" s="14">
        <v>17</v>
      </c>
      <c r="S79" s="3">
        <f>COUNTIF($B79:$Q79,S$2)</f>
        <v>0</v>
      </c>
      <c r="T79" s="3">
        <f>COUNTIF($B79:$Q79,T$2)</f>
        <v>0</v>
      </c>
      <c r="U79" s="3">
        <f>COUNTIF($B79:$Q79,U$2)</f>
        <v>0</v>
      </c>
      <c r="V79" s="3">
        <f>COUNTIF($B79:$Q79,V$2)</f>
        <v>0</v>
      </c>
      <c r="W79" s="3">
        <f>COUNTIF($B79:$Q79,W$2)</f>
        <v>0</v>
      </c>
      <c r="X79" s="3">
        <f>COUNTIF($B79:$Q79,X$2)</f>
        <v>0</v>
      </c>
      <c r="Y79" s="3">
        <f>COUNTIF($B79:$Q79,Y$2)</f>
        <v>0</v>
      </c>
      <c r="Z79" s="3">
        <f>COUNTIF($B79:$Q79,Z$2)</f>
        <v>0</v>
      </c>
      <c r="AA79" s="3">
        <f>COUNTIF($B79:$Q79,AA$2)</f>
        <v>0</v>
      </c>
      <c r="AB79" s="3">
        <f>COUNTIF($B79:$Q79,AB$2)</f>
        <v>0</v>
      </c>
      <c r="AC79" s="3">
        <f>SUM(S79:AB79)</f>
        <v>0</v>
      </c>
      <c r="AD79" s="3">
        <f>SUM(S79:X79)</f>
        <v>0</v>
      </c>
      <c r="AE79" s="3">
        <f>S79*10+T79*8+U79*6+V79*4+W79*2+X79</f>
        <v>0</v>
      </c>
    </row>
    <row r="80" spans="1:31" ht="13.5" customHeight="1">
      <c r="A80" t="s">
        <v>53</v>
      </c>
      <c r="B80" s="3" t="s">
        <v>121</v>
      </c>
      <c r="C80" s="3" t="s">
        <v>121</v>
      </c>
      <c r="D80" s="3" t="s">
        <v>121</v>
      </c>
      <c r="E80" s="3" t="s">
        <v>121</v>
      </c>
      <c r="F80" s="3" t="s">
        <v>121</v>
      </c>
      <c r="G80" s="3">
        <v>17</v>
      </c>
      <c r="H80" s="3" t="s">
        <v>121</v>
      </c>
      <c r="I80" s="3" t="s">
        <v>121</v>
      </c>
      <c r="J80" s="3" t="s">
        <v>121</v>
      </c>
      <c r="K80" s="14" t="s">
        <v>121</v>
      </c>
      <c r="O80" s="14">
        <v>16</v>
      </c>
      <c r="S80" s="3">
        <f>COUNTIF($B80:$Q80,S$2)</f>
        <v>0</v>
      </c>
      <c r="T80" s="3">
        <f>COUNTIF($B80:$Q80,T$2)</f>
        <v>0</v>
      </c>
      <c r="U80" s="3">
        <f>COUNTIF($B80:$Q80,U$2)</f>
        <v>0</v>
      </c>
      <c r="V80" s="3">
        <f>COUNTIF($B80:$Q80,V$2)</f>
        <v>0</v>
      </c>
      <c r="W80" s="3">
        <f>COUNTIF($B80:$Q80,W$2)</f>
        <v>0</v>
      </c>
      <c r="X80" s="3">
        <f>COUNTIF($B80:$Q80,X$2)</f>
        <v>0</v>
      </c>
      <c r="Y80" s="3">
        <f>COUNTIF($B80:$Q80,Y$2)</f>
        <v>0</v>
      </c>
      <c r="Z80" s="3">
        <f>COUNTIF($B80:$Q80,Z$2)</f>
        <v>0</v>
      </c>
      <c r="AA80" s="3">
        <f>COUNTIF($B80:$Q80,AA$2)</f>
        <v>0</v>
      </c>
      <c r="AB80" s="3">
        <f>COUNTIF($B80:$Q80,AB$2)</f>
        <v>0</v>
      </c>
      <c r="AC80" s="3">
        <f>SUM(S80:AB80)</f>
        <v>0</v>
      </c>
      <c r="AD80" s="3">
        <f>SUM(S80:X80)</f>
        <v>0</v>
      </c>
      <c r="AE80" s="3">
        <f>S80*10+T80*8+U80*6+V80*4+W80*2+X80</f>
        <v>0</v>
      </c>
    </row>
    <row r="81" spans="1:31" ht="13.5" customHeight="1">
      <c r="A81" t="s">
        <v>101</v>
      </c>
      <c r="G81" s="3" t="s">
        <v>121</v>
      </c>
      <c r="H81" s="3" t="s">
        <v>121</v>
      </c>
      <c r="I81" s="14" t="s">
        <v>121</v>
      </c>
      <c r="J81" s="14">
        <v>17</v>
      </c>
      <c r="K81" s="14" t="s">
        <v>121</v>
      </c>
      <c r="S81" s="3">
        <f>COUNTIF($B81:$Q81,S$2)</f>
        <v>0</v>
      </c>
      <c r="T81" s="3">
        <f>COUNTIF($B81:$Q81,T$2)</f>
        <v>0</v>
      </c>
      <c r="U81" s="3">
        <f>COUNTIF($B81:$Q81,U$2)</f>
        <v>0</v>
      </c>
      <c r="V81" s="3">
        <f>COUNTIF($B81:$Q81,V$2)</f>
        <v>0</v>
      </c>
      <c r="W81" s="3">
        <f>COUNTIF($B81:$Q81,W$2)</f>
        <v>0</v>
      </c>
      <c r="X81" s="3">
        <f>COUNTIF($B81:$Q81,X$2)</f>
        <v>0</v>
      </c>
      <c r="Y81" s="3">
        <f>COUNTIF($B81:$Q81,Y$2)</f>
        <v>0</v>
      </c>
      <c r="Z81" s="3">
        <f>COUNTIF($B81:$Q81,Z$2)</f>
        <v>0</v>
      </c>
      <c r="AA81" s="3">
        <f>COUNTIF($B81:$Q81,AA$2)</f>
        <v>0</v>
      </c>
      <c r="AB81" s="3">
        <f>COUNTIF($B81:$Q81,AB$2)</f>
        <v>0</v>
      </c>
      <c r="AC81" s="3">
        <f>SUM(S81:AB81)</f>
        <v>0</v>
      </c>
      <c r="AD81" s="3">
        <f>SUM(S81:X81)</f>
        <v>0</v>
      </c>
      <c r="AE81" s="3">
        <f>S81*10+T81*8+U81*6+V81*4+W81*2+X81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81"/>
  <sheetViews>
    <sheetView zoomScalePageLayoutView="0" workbookViewId="0" topLeftCell="A1">
      <pane xSplit="1" ySplit="2" topLeftCell="A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11.421875" defaultRowHeight="13.5" customHeight="1"/>
  <cols>
    <col min="1" max="1" width="18.00390625" style="0" customWidth="1"/>
    <col min="2" max="2" width="6.00390625" style="3" customWidth="1"/>
    <col min="3" max="3" width="6.7109375" style="0" customWidth="1"/>
    <col min="4" max="4" width="8.57421875" style="9" customWidth="1"/>
    <col min="5" max="5" width="5.7109375" style="3" customWidth="1"/>
    <col min="6" max="6" width="6.7109375" style="0" customWidth="1"/>
    <col min="7" max="7" width="8.00390625" style="0" customWidth="1"/>
    <col min="8" max="8" width="5.421875" style="3" customWidth="1"/>
    <col min="9" max="9" width="6.8515625" style="0" customWidth="1"/>
    <col min="10" max="10" width="7.8515625" style="0" customWidth="1"/>
    <col min="11" max="11" width="5.57421875" style="3" customWidth="1"/>
    <col min="12" max="12" width="6.57421875" style="0" customWidth="1"/>
    <col min="13" max="13" width="7.7109375" style="0" customWidth="1"/>
    <col min="14" max="14" width="5.57421875" style="3" customWidth="1"/>
    <col min="15" max="15" width="6.57421875" style="0" customWidth="1"/>
    <col min="16" max="16" width="7.7109375" style="0" customWidth="1"/>
    <col min="17" max="17" width="5.57421875" style="3" customWidth="1"/>
    <col min="18" max="18" width="6.57421875" style="0" customWidth="1"/>
    <col min="19" max="19" width="7.7109375" style="0" customWidth="1"/>
    <col min="20" max="20" width="5.57421875" style="3" customWidth="1"/>
    <col min="21" max="21" width="6.57421875" style="0" customWidth="1"/>
    <col min="22" max="22" width="7.7109375" style="0" customWidth="1"/>
    <col min="23" max="23" width="5.57421875" style="3" customWidth="1"/>
    <col min="24" max="24" width="6.57421875" style="0" customWidth="1"/>
    <col min="25" max="25" width="7.7109375" style="0" customWidth="1"/>
    <col min="26" max="26" width="5.57421875" style="3" customWidth="1"/>
    <col min="27" max="27" width="6.57421875" style="0" customWidth="1"/>
    <col min="28" max="28" width="7.7109375" style="0" customWidth="1"/>
    <col min="29" max="29" width="5.57421875" style="14" customWidth="1"/>
    <col min="30" max="30" width="6.57421875" style="0" customWidth="1"/>
    <col min="31" max="31" width="7.7109375" style="0" customWidth="1"/>
    <col min="32" max="32" width="5.57421875" style="14" customWidth="1"/>
    <col min="33" max="33" width="6.57421875" style="0" customWidth="1"/>
    <col min="34" max="34" width="7.7109375" style="0" customWidth="1"/>
    <col min="35" max="35" width="5.57421875" style="14" customWidth="1"/>
    <col min="36" max="36" width="6.57421875" style="0" customWidth="1"/>
    <col min="37" max="37" width="7.7109375" style="0" customWidth="1"/>
    <col min="38" max="38" width="5.57421875" style="14" customWidth="1"/>
    <col min="39" max="39" width="6.57421875" style="59" customWidth="1"/>
    <col min="40" max="40" width="7.7109375" style="0" customWidth="1"/>
    <col min="41" max="41" width="5.57421875" style="14" customWidth="1"/>
    <col min="42" max="42" width="6.57421875" style="59" customWidth="1"/>
    <col min="43" max="43" width="7.7109375" style="0" customWidth="1"/>
    <col min="44" max="44" width="5.57421875" style="14" customWidth="1"/>
    <col min="45" max="45" width="6.57421875" style="0" customWidth="1"/>
    <col min="46" max="46" width="8.28125" style="0" customWidth="1"/>
    <col min="47" max="47" width="5.57421875" style="14" customWidth="1"/>
    <col min="48" max="48" width="6.57421875" style="0" customWidth="1"/>
    <col min="49" max="49" width="8.28125" style="0" customWidth="1"/>
    <col min="50" max="50" width="2.57421875" style="3" customWidth="1"/>
    <col min="51" max="66" width="4.00390625" style="3" customWidth="1"/>
    <col min="67" max="67" width="2.57421875" style="3" customWidth="1"/>
    <col min="68" max="68" width="5.28125" style="0" customWidth="1"/>
    <col min="69" max="69" width="8.28125" style="0" customWidth="1"/>
    <col min="70" max="70" width="7.140625" style="0" customWidth="1"/>
    <col min="71" max="71" width="6.421875" style="0" customWidth="1"/>
    <col min="72" max="72" width="7.140625" style="0" customWidth="1"/>
    <col min="73" max="73" width="8.140625" style="0" customWidth="1"/>
  </cols>
  <sheetData>
    <row r="1" spans="1:70" s="8" customFormat="1" ht="13.5" customHeight="1">
      <c r="A1" s="8" t="s">
        <v>0</v>
      </c>
      <c r="B1" s="8" t="s">
        <v>1</v>
      </c>
      <c r="D1" s="3">
        <v>300</v>
      </c>
      <c r="E1" s="8" t="s">
        <v>2</v>
      </c>
      <c r="G1" s="3">
        <v>200</v>
      </c>
      <c r="H1" s="8" t="s">
        <v>3</v>
      </c>
      <c r="J1" s="3">
        <v>300</v>
      </c>
      <c r="K1" s="8" t="s">
        <v>4</v>
      </c>
      <c r="M1" s="3">
        <v>180</v>
      </c>
      <c r="N1" s="8" t="s">
        <v>45</v>
      </c>
      <c r="P1" s="3">
        <v>300</v>
      </c>
      <c r="Q1" s="12" t="s">
        <v>46</v>
      </c>
      <c r="S1" s="3">
        <v>150</v>
      </c>
      <c r="T1" s="8" t="s">
        <v>47</v>
      </c>
      <c r="V1" s="3">
        <v>200</v>
      </c>
      <c r="W1" s="8" t="s">
        <v>80</v>
      </c>
      <c r="Y1" s="3">
        <v>400</v>
      </c>
      <c r="Z1" s="8" t="s">
        <v>94</v>
      </c>
      <c r="AB1" s="3">
        <v>340</v>
      </c>
      <c r="AC1" s="54" t="s">
        <v>109</v>
      </c>
      <c r="AE1" s="3">
        <v>370</v>
      </c>
      <c r="AF1" s="54" t="s">
        <v>111</v>
      </c>
      <c r="AH1" s="3">
        <v>450</v>
      </c>
      <c r="AI1" s="54" t="s">
        <v>130</v>
      </c>
      <c r="AK1" s="3">
        <v>370</v>
      </c>
      <c r="AL1" s="54" t="s">
        <v>139</v>
      </c>
      <c r="AM1" s="54"/>
      <c r="AN1" s="3">
        <v>370</v>
      </c>
      <c r="AO1" s="54" t="s">
        <v>144</v>
      </c>
      <c r="AP1" s="54"/>
      <c r="AQ1" s="3">
        <v>370</v>
      </c>
      <c r="AR1" s="54" t="s">
        <v>160</v>
      </c>
      <c r="AT1" s="3">
        <v>450</v>
      </c>
      <c r="AU1" s="54" t="s">
        <v>161</v>
      </c>
      <c r="AW1" s="3">
        <v>450</v>
      </c>
      <c r="AX1" s="3"/>
      <c r="AY1" s="13" t="s">
        <v>5</v>
      </c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R1" s="3">
        <f>D1+G1+J1+M1+P1+S1+V1+Y1+AE1+AH1+AK1+AN1+AQ1+AT1+AW1</f>
        <v>4860</v>
      </c>
    </row>
    <row r="2" spans="2:73" ht="27.75" customHeight="1">
      <c r="B2" s="3" t="s">
        <v>6</v>
      </c>
      <c r="C2" s="1" t="s">
        <v>8</v>
      </c>
      <c r="D2" s="3" t="s">
        <v>7</v>
      </c>
      <c r="E2" s="3" t="s">
        <v>6</v>
      </c>
      <c r="F2" s="1" t="s">
        <v>8</v>
      </c>
      <c r="G2" t="s">
        <v>7</v>
      </c>
      <c r="H2" s="3" t="s">
        <v>6</v>
      </c>
      <c r="I2" s="1" t="s">
        <v>8</v>
      </c>
      <c r="J2" t="s">
        <v>7</v>
      </c>
      <c r="K2" s="3" t="s">
        <v>6</v>
      </c>
      <c r="L2" s="1" t="s">
        <v>8</v>
      </c>
      <c r="M2" t="s">
        <v>7</v>
      </c>
      <c r="N2" s="3" t="s">
        <v>6</v>
      </c>
      <c r="O2" s="1" t="s">
        <v>8</v>
      </c>
      <c r="P2" t="s">
        <v>7</v>
      </c>
      <c r="Q2" s="3" t="s">
        <v>6</v>
      </c>
      <c r="R2" s="1" t="s">
        <v>8</v>
      </c>
      <c r="S2" t="s">
        <v>7</v>
      </c>
      <c r="T2" s="3" t="s">
        <v>6</v>
      </c>
      <c r="U2" s="1" t="s">
        <v>8</v>
      </c>
      <c r="V2" t="s">
        <v>7</v>
      </c>
      <c r="W2" s="3" t="s">
        <v>6</v>
      </c>
      <c r="X2" s="1" t="s">
        <v>8</v>
      </c>
      <c r="Y2" t="s">
        <v>7</v>
      </c>
      <c r="Z2" s="3" t="s">
        <v>6</v>
      </c>
      <c r="AA2" s="1" t="s">
        <v>8</v>
      </c>
      <c r="AB2" t="s">
        <v>7</v>
      </c>
      <c r="AC2" s="14" t="s">
        <v>6</v>
      </c>
      <c r="AD2" s="1" t="s">
        <v>8</v>
      </c>
      <c r="AE2" t="s">
        <v>7</v>
      </c>
      <c r="AF2" s="14" t="s">
        <v>6</v>
      </c>
      <c r="AG2" s="1" t="s">
        <v>8</v>
      </c>
      <c r="AH2" t="s">
        <v>7</v>
      </c>
      <c r="AI2" s="14" t="s">
        <v>6</v>
      </c>
      <c r="AJ2" s="1" t="s">
        <v>8</v>
      </c>
      <c r="AK2" t="s">
        <v>7</v>
      </c>
      <c r="AL2" s="14" t="s">
        <v>6</v>
      </c>
      <c r="AM2" s="58" t="s">
        <v>8</v>
      </c>
      <c r="AN2" t="s">
        <v>7</v>
      </c>
      <c r="AO2" s="14" t="s">
        <v>6</v>
      </c>
      <c r="AP2" s="58" t="s">
        <v>8</v>
      </c>
      <c r="AQ2" t="s">
        <v>7</v>
      </c>
      <c r="AR2" s="14" t="s">
        <v>6</v>
      </c>
      <c r="AS2" s="1" t="s">
        <v>8</v>
      </c>
      <c r="AT2" t="s">
        <v>7</v>
      </c>
      <c r="AU2" s="14" t="s">
        <v>6</v>
      </c>
      <c r="AV2" s="1" t="s">
        <v>8</v>
      </c>
      <c r="AW2" t="s">
        <v>7</v>
      </c>
      <c r="AY2" s="8" t="s">
        <v>48</v>
      </c>
      <c r="BP2" s="1" t="s">
        <v>49</v>
      </c>
      <c r="BQ2" t="s">
        <v>8</v>
      </c>
      <c r="BR2" t="s">
        <v>7</v>
      </c>
      <c r="BS2" s="1" t="s">
        <v>126</v>
      </c>
      <c r="BT2" s="1" t="s">
        <v>127</v>
      </c>
      <c r="BU2" s="1" t="s">
        <v>57</v>
      </c>
    </row>
    <row r="3" spans="1:73" ht="13.5" customHeight="1">
      <c r="A3" t="s">
        <v>12</v>
      </c>
      <c r="B3" s="4">
        <f>IF(C3="","",RANK(C3,C$3:C$100))</f>
        <v>4</v>
      </c>
      <c r="C3">
        <v>84</v>
      </c>
      <c r="D3" s="10">
        <f>IF(C3="","",C3/D$1)</f>
        <v>0.28</v>
      </c>
      <c r="E3" s="5">
        <f>IF(F3="","",RANK(F3,F$3:F$100))</f>
        <v>2</v>
      </c>
      <c r="F3">
        <v>92</v>
      </c>
      <c r="G3" s="2">
        <f>IF(F3="","",F3/G$1)</f>
        <v>0.46</v>
      </c>
      <c r="H3" s="3">
        <f>IF(I3="","",RANK(I3,I$3:I$100))</f>
        <v>10</v>
      </c>
      <c r="I3">
        <v>109</v>
      </c>
      <c r="J3" s="2">
        <f>IF(I3="","",I3/J$1)</f>
        <v>0.36333333333333334</v>
      </c>
      <c r="K3" s="3">
        <f>IF(L3="","",RANK(L3,L$3:L$100))</f>
        <v>18</v>
      </c>
      <c r="L3">
        <v>43</v>
      </c>
      <c r="M3" s="2">
        <f>IF(L3="","",L3/M$1)</f>
        <v>0.2388888888888889</v>
      </c>
      <c r="N3" s="6">
        <f>IF(O3="","",RANK(O3,O$3:O$100))</f>
        <v>3</v>
      </c>
      <c r="O3">
        <v>121</v>
      </c>
      <c r="P3" s="2">
        <f>IF(O3="","",O3/P$1)</f>
        <v>0.4033333333333333</v>
      </c>
      <c r="Q3" s="3">
        <f>IF(R3="","",RANK(R3,R$3:R$100))</f>
        <v>7</v>
      </c>
      <c r="R3">
        <v>52</v>
      </c>
      <c r="S3" s="2">
        <f>IF(R3="","",R3/S$1)</f>
        <v>0.3466666666666667</v>
      </c>
      <c r="T3" s="5">
        <f>IF(U3="","",RANK(U3,U$3:U$100))</f>
        <v>2</v>
      </c>
      <c r="U3">
        <v>93</v>
      </c>
      <c r="V3" s="2">
        <f>IF(U3="","",U3/V$1)</f>
        <v>0.465</v>
      </c>
      <c r="W3" s="11">
        <f>IF(X3="","",RANK(X3,X$3:X$100))</f>
        <v>5</v>
      </c>
      <c r="X3">
        <v>131</v>
      </c>
      <c r="Y3" s="2">
        <f>IF(X3="","",X3/Y$1)</f>
        <v>0.3275</v>
      </c>
      <c r="Z3" s="5">
        <f>IF(AA3="","",RANK(AA3,AA$3:AA$100))</f>
        <v>2</v>
      </c>
      <c r="AA3">
        <v>116</v>
      </c>
      <c r="AB3" s="2">
        <f>IF(AA3="","",AA3/AB$1)</f>
        <v>0.3411764705882353</v>
      </c>
      <c r="AC3" s="4">
        <f>IF(AD3="","",RANK(AD3,AD$3:AD$100))</f>
        <v>4</v>
      </c>
      <c r="AD3">
        <v>140</v>
      </c>
      <c r="AE3" s="2">
        <f>IF(AD3="","",AD3/AE$1)</f>
        <v>0.3783783783783784</v>
      </c>
      <c r="AF3" s="7">
        <f>IF(AG3="","",RANK(AG3,AG$3:AG$100))</f>
        <v>1</v>
      </c>
      <c r="AG3">
        <v>186</v>
      </c>
      <c r="AH3" s="2">
        <f>IF(AG3="","",AG3/AH$1)</f>
        <v>0.41333333333333333</v>
      </c>
      <c r="AI3" s="6">
        <v>3</v>
      </c>
      <c r="AJ3">
        <v>160</v>
      </c>
      <c r="AK3" s="2">
        <f>IF(AJ3="","",AJ3/AK$1)</f>
        <v>0.43243243243243246</v>
      </c>
      <c r="AL3" s="4">
        <f>IF(AM3="","",RANK(AM3,AM$3:AM$100))</f>
        <v>4</v>
      </c>
      <c r="AM3" s="59">
        <v>166</v>
      </c>
      <c r="AN3" s="2">
        <f>IF(AM3="","",AM3/AN$1)</f>
        <v>0.4486486486486487</v>
      </c>
      <c r="AO3" s="14">
        <f>IF(AP3="","",RANK(AP3,AP$3:AP$100))</f>
        <v>21</v>
      </c>
      <c r="AP3" s="59">
        <v>130</v>
      </c>
      <c r="AQ3" s="2">
        <f>IF(AP3="","",AP3/AQ$1)</f>
        <v>0.35135135135135137</v>
      </c>
      <c r="AR3" s="7">
        <f>IF(AS3="","",RANK(AS3,AS$3:AS$100))</f>
        <v>1</v>
      </c>
      <c r="AS3">
        <v>450</v>
      </c>
      <c r="AT3" s="2">
        <f>IF(AS3="","",AS3/AT$1)</f>
        <v>1</v>
      </c>
      <c r="AU3" s="27">
        <v>6</v>
      </c>
      <c r="AV3">
        <v>130</v>
      </c>
      <c r="AW3" s="2">
        <f>IF(AV3="","",AV3/AW$1)</f>
        <v>0.28888888888888886</v>
      </c>
      <c r="AY3" s="3">
        <f>IF(OR(B3="",B3&gt;10),"",11-B3)</f>
        <v>7</v>
      </c>
      <c r="AZ3" s="3">
        <f>IF(OR(E3="",E3&gt;10),"",11-E3)</f>
        <v>9</v>
      </c>
      <c r="BA3" s="3">
        <f>IF(OR(H3="",H3&gt;10),"",11-H3)</f>
        <v>1</v>
      </c>
      <c r="BB3" s="3">
        <f>IF(OR(K3="",K3&gt;10),"",11-K3)</f>
      </c>
      <c r="BC3" s="3">
        <f>IF(OR(N3="",N3&gt;10),"",11-N3)</f>
        <v>8</v>
      </c>
      <c r="BD3" s="3">
        <f>IF(OR(Q3="",Q3&gt;10),"",11-Q3)</f>
        <v>4</v>
      </c>
      <c r="BE3" s="3">
        <f>IF(OR(T3="",T3&gt;10),"",11-T3)</f>
        <v>9</v>
      </c>
      <c r="BF3" s="3">
        <f>IF(OR(W3="",W3&gt;10),"",11-W3)</f>
        <v>6</v>
      </c>
      <c r="BG3" s="3">
        <f>IF(OR(Z3="",Z3&gt;10),"",11-Z3)</f>
        <v>9</v>
      </c>
      <c r="BH3" s="3">
        <f>IF(OR(AC3="",AC3&gt;10),"",11-AC3)</f>
        <v>7</v>
      </c>
      <c r="BI3" s="3">
        <f>IF(OR(AF3="",AF3&gt;10),"",11-AF3)</f>
        <v>10</v>
      </c>
      <c r="BJ3" s="3">
        <f>IF(OR(AI3="",AI3&gt;10),"",11-AI3)</f>
        <v>8</v>
      </c>
      <c r="BK3" s="3">
        <f>IF(OR(AO3="",AO3&gt;10),"",11-AO3)</f>
      </c>
      <c r="BL3" s="3">
        <f>IF(OR(AO3="",AO3&gt;10),"",11-AO3)</f>
      </c>
      <c r="BM3" s="3">
        <f>IF(OR(AR3="",AR3&gt;10),"",11-AR3)</f>
        <v>10</v>
      </c>
      <c r="BN3" s="3">
        <f>IF(OR(AU3="",AU3&gt;10),"",11-AU3)</f>
        <v>5</v>
      </c>
      <c r="BP3">
        <f>COUNT(B3,E3,H3,K3,N3,Q3,T3,W3,Z3,AC3,AF3,AI3,AL3,AO3,AR3,AU3)</f>
        <v>16</v>
      </c>
      <c r="BQ3">
        <f>C3+F3+I3+L3+O3+R3+U3+X3+AA3+AD3+AG3+AJ3+AM3+AP3+AS3+AV3</f>
        <v>2203</v>
      </c>
      <c r="BR3" s="2">
        <f>BQ3/BR$1</f>
        <v>0.45329218106995883</v>
      </c>
      <c r="BS3">
        <f>COUNT(AY3:BN3)</f>
        <v>13</v>
      </c>
      <c r="BT3">
        <f>SUM(AY3:BN3)</f>
        <v>93</v>
      </c>
      <c r="BU3" s="2">
        <f>(IF(D3="",0,D3)+IF(G3="",0,G3)+IF(J3="",0,J3)+IF(M3="",0,M3)+IF(P3="",0,P3)+IF(S3="",0,S3)+IF(V3="",0,V3)+IF(Y3="",0,Y3)+IF(AB3="",0,AB3)+IF(AE3="",0,AE3)+IF(AH3="",0,AH3)+IF(AK3="",0,AK3)+IF(AN3="",0,AN3)+IF(AQ3="",0,AQ3)+IF(AT3="",0,AT3)+IF(AW3="",0,AW3))/BP3</f>
        <v>0.40868323286521824</v>
      </c>
    </row>
    <row r="4" spans="1:73" ht="13.5" customHeight="1">
      <c r="A4" t="s">
        <v>15</v>
      </c>
      <c r="B4" s="3">
        <f>IF(C4="","",RANK(C4,C$3:C$100))</f>
      </c>
      <c r="D4" s="10">
        <f>IF(C4="","",C4/D$1)</f>
      </c>
      <c r="E4" s="11">
        <f>IF(F4="","",RANK(F4,F$3:F$100))</f>
        <v>5</v>
      </c>
      <c r="F4">
        <v>68</v>
      </c>
      <c r="G4" s="2">
        <f>IF(F4="","",F4/G$1)</f>
        <v>0.34</v>
      </c>
      <c r="H4" s="4">
        <f>IF(I4="","",RANK(I4,I$3:I$100))</f>
        <v>4</v>
      </c>
      <c r="I4">
        <v>123</v>
      </c>
      <c r="J4" s="2">
        <f>IF(I4="","",I4/J$1)</f>
        <v>0.41</v>
      </c>
      <c r="K4" s="3">
        <f>IF(L4="","",RANK(L4,L$3:L$100))</f>
        <v>13</v>
      </c>
      <c r="L4">
        <v>48</v>
      </c>
      <c r="M4" s="2">
        <f>IF(L4="","",L4/M$1)</f>
        <v>0.26666666666666666</v>
      </c>
      <c r="N4" s="5">
        <f>IF(O4="","",RANK(O4,O$3:O$100))</f>
        <v>2</v>
      </c>
      <c r="O4">
        <v>126</v>
      </c>
      <c r="P4" s="2">
        <f>IF(O4="","",O4/P$1)</f>
        <v>0.42</v>
      </c>
      <c r="Q4" s="3">
        <f>IF(R4="","",RANK(R4,R$3:R$100))</f>
        <v>11</v>
      </c>
      <c r="R4">
        <v>48</v>
      </c>
      <c r="S4" s="2">
        <f>IF(R4="","",R4/S$1)</f>
        <v>0.32</v>
      </c>
      <c r="T4" s="6">
        <f>IF(U4="","",RANK(U4,U$3:U$100))</f>
        <v>3</v>
      </c>
      <c r="U4">
        <v>92</v>
      </c>
      <c r="V4" s="2">
        <f>IF(U4="","",U4/V$1)</f>
        <v>0.46</v>
      </c>
      <c r="W4" s="14">
        <f>IF(X4="","",RANK(X4,X$3:X$100))</f>
        <v>9</v>
      </c>
      <c r="X4">
        <v>118</v>
      </c>
      <c r="Y4" s="2">
        <f>IF(X4="","",X4/Y$1)</f>
        <v>0.295</v>
      </c>
      <c r="Z4" s="4">
        <f>IF(AA4="","",RANK(AA4,AA$3:AA$100))</f>
        <v>4</v>
      </c>
      <c r="AA4">
        <v>101</v>
      </c>
      <c r="AB4" s="2">
        <f>IF(AA4="","",AA4/AB$1)</f>
        <v>0.29705882352941176</v>
      </c>
      <c r="AC4" s="14">
        <f>IF(AD4="","",RANK(AD4,AD$3:AD$100))</f>
        <v>10</v>
      </c>
      <c r="AD4">
        <v>131</v>
      </c>
      <c r="AE4" s="2">
        <f>IF(AD4="","",AD4/AE$1)</f>
        <v>0.35405405405405405</v>
      </c>
      <c r="AF4" s="14">
        <f>IF(AG4="","",RANK(AG4,AG$3:AG$100))</f>
        <v>18</v>
      </c>
      <c r="AG4">
        <v>120</v>
      </c>
      <c r="AH4" s="2">
        <f>IF(AG4="","",AG4/AH$1)</f>
        <v>0.26666666666666666</v>
      </c>
      <c r="AI4" s="7">
        <v>1</v>
      </c>
      <c r="AJ4">
        <v>180</v>
      </c>
      <c r="AK4" s="2">
        <f>IF(AJ4="","",AJ4/AK$1)</f>
        <v>0.4864864864864865</v>
      </c>
      <c r="AL4" s="14">
        <f>IF(AM4="","",RANK(AM4,AM$3:AM$100))</f>
        <v>8</v>
      </c>
      <c r="AM4" s="59">
        <v>154</v>
      </c>
      <c r="AN4" s="2">
        <f>IF(AM4="","",AM4/AN$1)</f>
        <v>0.41621621621621624</v>
      </c>
      <c r="AO4" s="14">
        <f>IF(AP4="","",RANK(AP4,AP$3:AP$100))</f>
        <v>12</v>
      </c>
      <c r="AP4" s="59">
        <v>139</v>
      </c>
      <c r="AQ4" s="2">
        <f>IF(AP4="","",AP4/AQ$1)</f>
        <v>0.37567567567567567</v>
      </c>
      <c r="AR4" s="7">
        <f>IF(AS4="","",RANK(AS4,AS$3:AS$100))</f>
        <v>1</v>
      </c>
      <c r="AS4">
        <v>450</v>
      </c>
      <c r="AT4" s="2">
        <f>IF(AS4="","",AS4/AT$1)</f>
        <v>1</v>
      </c>
      <c r="AU4" s="14">
        <v>12</v>
      </c>
      <c r="AV4">
        <v>108</v>
      </c>
      <c r="AW4" s="2">
        <f>IF(AV4="","",AV4/AW$1)</f>
        <v>0.24</v>
      </c>
      <c r="AY4" s="3">
        <f>IF(OR(B4="",B4&gt;10),"",11-B4)</f>
      </c>
      <c r="AZ4" s="3">
        <f>IF(OR(E4="",E4&gt;10),"",11-E4)</f>
        <v>6</v>
      </c>
      <c r="BA4" s="3">
        <f>IF(OR(H4="",H4&gt;10),"",11-H4)</f>
        <v>7</v>
      </c>
      <c r="BB4" s="3">
        <f>IF(OR(K4="",K4&gt;10),"",11-K4)</f>
      </c>
      <c r="BC4" s="3">
        <f>IF(OR(N4="",N4&gt;10),"",11-N4)</f>
        <v>9</v>
      </c>
      <c r="BD4" s="3">
        <f>IF(OR(Q4="",Q4&gt;10),"",11-Q4)</f>
      </c>
      <c r="BE4" s="3">
        <f>IF(OR(T4="",T4&gt;10),"",11-T4)</f>
        <v>8</v>
      </c>
      <c r="BF4" s="3">
        <f>IF(OR(W4="",W4&gt;10),"",11-W4)</f>
        <v>2</v>
      </c>
      <c r="BG4" s="3">
        <f>IF(OR(Z4="",Z4&gt;10),"",11-Z4)</f>
        <v>7</v>
      </c>
      <c r="BH4" s="3">
        <f>IF(OR(AC4="",AC4&gt;10),"",11-AC4)</f>
        <v>1</v>
      </c>
      <c r="BI4" s="3">
        <f>IF(OR(AF4="",AF4&gt;10),"",11-AF4)</f>
      </c>
      <c r="BJ4" s="3">
        <f>IF(OR(AI4="",AI4&gt;10),"",11-AI4)</f>
        <v>10</v>
      </c>
      <c r="BK4" s="3">
        <f>IF(OR(AO4="",AO4&gt;10),"",11-AO4)</f>
      </c>
      <c r="BL4" s="3">
        <f>IF(OR(AO4="",AO4&gt;10),"",11-AO4)</f>
      </c>
      <c r="BM4" s="3">
        <f>IF(OR(AR4="",AR4&gt;10),"",11-AR4)</f>
        <v>10</v>
      </c>
      <c r="BN4" s="3">
        <f>IF(OR(AU4="",AU4&gt;10),"",11-AU4)</f>
      </c>
      <c r="BP4">
        <f>COUNT(B4,E4,H4,K4,N4,Q4,T4,W4,Z4,AC4,AF4,AI4,AL4,AO4,AR4,AU4)</f>
        <v>15</v>
      </c>
      <c r="BQ4">
        <f>C4+F4+I4+L4+O4+R4+U4+X4+AA4+AD4+AG4+AJ4+AM4+AP4+AS4+AV4</f>
        <v>2006</v>
      </c>
      <c r="BR4" s="2">
        <f>BQ4/BR$1</f>
        <v>0.41275720164609053</v>
      </c>
      <c r="BS4">
        <f>COUNT(AY4:BN4)</f>
        <v>9</v>
      </c>
      <c r="BT4">
        <f>SUM(AY4:BN4)</f>
        <v>60</v>
      </c>
      <c r="BU4" s="2">
        <f>(IF(D4="",0,D4)+IF(G4="",0,G4)+IF(J4="",0,J4)+IF(M4="",0,M4)+IF(P4="",0,P4)+IF(S4="",0,S4)+IF(V4="",0,V4)+IF(Y4="",0,Y4)+IF(AB4="",0,AB4)+IF(AE4="",0,AE4)+IF(AH4="",0,AH4)+IF(AK4="",0,AK4)+IF(AN4="",0,AN4)+IF(AQ4="",0,AQ4)+IF(AT4="",0,AT4)+IF(AW4="",0,AW4))/BP4</f>
        <v>0.3965216392863452</v>
      </c>
    </row>
    <row r="5" spans="1:73" ht="13.5" customHeight="1">
      <c r="A5" t="s">
        <v>18</v>
      </c>
      <c r="B5" s="6">
        <f>IF(C5="","",RANK(C5,C$3:C$100))</f>
        <v>3</v>
      </c>
      <c r="C5">
        <v>91</v>
      </c>
      <c r="D5" s="10">
        <f>IF(C5="","",C5/D$1)</f>
        <v>0.30333333333333334</v>
      </c>
      <c r="E5" s="3">
        <f>IF(F5="","",RANK(F5,F$3:F$100))</f>
        <v>17</v>
      </c>
      <c r="F5">
        <v>47</v>
      </c>
      <c r="G5" s="2">
        <f>IF(F5="","",F5/G$1)</f>
        <v>0.235</v>
      </c>
      <c r="H5" s="3">
        <f>IF(I5="","",RANK(I5,I$3:I$100))</f>
        <v>17</v>
      </c>
      <c r="I5">
        <v>90</v>
      </c>
      <c r="J5" s="2">
        <f>IF(I5="","",I5/J$1)</f>
        <v>0.3</v>
      </c>
      <c r="K5" s="3">
        <f>IF(L5="","",RANK(L5,L$3:L$100))</f>
        <v>15</v>
      </c>
      <c r="L5">
        <v>44</v>
      </c>
      <c r="M5" s="2">
        <f>IF(L5="","",L5/M$1)</f>
        <v>0.24444444444444444</v>
      </c>
      <c r="N5" s="3">
        <f>IF(O5="","",RANK(O5,O$3:O$100))</f>
        <v>9</v>
      </c>
      <c r="O5">
        <v>91</v>
      </c>
      <c r="P5" s="2">
        <f>IF(O5="","",O5/P$1)</f>
        <v>0.30333333333333334</v>
      </c>
      <c r="Q5" s="3">
        <f>IF(R5="","",RANK(R5,R$3:R$100))</f>
        <v>13</v>
      </c>
      <c r="R5">
        <v>46</v>
      </c>
      <c r="S5" s="2">
        <f>IF(R5="","",R5/S$1)</f>
        <v>0.30666666666666664</v>
      </c>
      <c r="T5" s="7">
        <f>IF(U5="","",RANK(U5,U$3:U$100))</f>
        <v>1</v>
      </c>
      <c r="U5">
        <v>96</v>
      </c>
      <c r="V5" s="2">
        <f>IF(U5="","",U5/V$1)</f>
        <v>0.48</v>
      </c>
      <c r="W5" s="14">
        <f>IF(X5="","",RANK(X5,X$3:X$100))</f>
        <v>17</v>
      </c>
      <c r="X5">
        <v>74</v>
      </c>
      <c r="Y5" s="2">
        <f>IF(X5="","",X5/Y$1)</f>
        <v>0.185</v>
      </c>
      <c r="Z5" s="27">
        <f>IF(AA5="","",RANK(AA5,AA$3:AA$100))</f>
        <v>6</v>
      </c>
      <c r="AA5">
        <v>100</v>
      </c>
      <c r="AB5" s="2">
        <f>IF(AA5="","",AA5/AB$1)</f>
        <v>0.29411764705882354</v>
      </c>
      <c r="AC5" s="6">
        <f>IF(AD5="","",RANK(AD5,AD$3:AD$100))</f>
        <v>3</v>
      </c>
      <c r="AD5">
        <v>152</v>
      </c>
      <c r="AE5" s="2">
        <f>IF(AD5="","",AD5/AE$1)</f>
        <v>0.41081081081081083</v>
      </c>
      <c r="AF5" s="56">
        <f>IF(AG5="","",RANK(AG5,AG$3:AG$100))</f>
        <v>8</v>
      </c>
      <c r="AG5">
        <v>157</v>
      </c>
      <c r="AH5" s="2">
        <f>IF(AG5="","",AG5/AH$1)</f>
        <v>0.3488888888888889</v>
      </c>
      <c r="AK5" s="2">
        <f>IF(AJ5="","",AJ5/AK$1)</f>
      </c>
      <c r="AL5" s="7">
        <f>IF(AM5="","",RANK(AM5,AM$3:AM$100))</f>
        <v>1</v>
      </c>
      <c r="AM5" s="59">
        <v>201</v>
      </c>
      <c r="AN5" s="2">
        <f>IF(AM5="","",AM5/AN$1)</f>
        <v>0.5432432432432432</v>
      </c>
      <c r="AO5" s="7">
        <f>IF(AP5="","",RANK(AP5,AP$3:AP$100))</f>
        <v>1</v>
      </c>
      <c r="AP5" s="59">
        <v>155</v>
      </c>
      <c r="AQ5" s="2">
        <f>IF(AP5="","",AP5/AQ$1)</f>
        <v>0.4189189189189189</v>
      </c>
      <c r="AR5" s="7">
        <f>IF(AS5="","",RANK(AS5,AS$3:AS$100))</f>
        <v>1</v>
      </c>
      <c r="AS5">
        <v>450</v>
      </c>
      <c r="AT5" s="2">
        <f>IF(AS5="","",AS5/AT$1)</f>
        <v>1</v>
      </c>
      <c r="AU5" s="7">
        <v>1</v>
      </c>
      <c r="AV5">
        <v>149</v>
      </c>
      <c r="AW5" s="2">
        <f>IF(AV5="","",AV5/AW$1)</f>
        <v>0.33111111111111113</v>
      </c>
      <c r="AY5" s="3">
        <f>IF(OR(B5="",B5&gt;10),"",11-B5)</f>
        <v>8</v>
      </c>
      <c r="AZ5" s="3">
        <f>IF(OR(E5="",E5&gt;10),"",11-E5)</f>
      </c>
      <c r="BA5" s="3">
        <f>IF(OR(H5="",H5&gt;10),"",11-H5)</f>
      </c>
      <c r="BB5" s="3">
        <f>IF(OR(K5="",K5&gt;10),"",11-K5)</f>
      </c>
      <c r="BC5" s="3">
        <f>IF(OR(N5="",N5&gt;10),"",11-N5)</f>
        <v>2</v>
      </c>
      <c r="BD5" s="3">
        <f>IF(OR(Q5="",Q5&gt;10),"",11-Q5)</f>
      </c>
      <c r="BE5" s="3">
        <f>IF(OR(T5="",T5&gt;10),"",11-T5)</f>
        <v>10</v>
      </c>
      <c r="BF5" s="3">
        <f>IF(OR(W5="",W5&gt;10),"",11-W5)</f>
      </c>
      <c r="BG5" s="3">
        <f>IF(OR(Z5="",Z5&gt;10),"",11-Z5)</f>
        <v>5</v>
      </c>
      <c r="BH5" s="3">
        <f>IF(OR(AC5="",AC5&gt;10),"",11-AC5)</f>
        <v>8</v>
      </c>
      <c r="BI5" s="3">
        <f>IF(OR(AF5="",AF5&gt;10),"",11-AF5)</f>
        <v>3</v>
      </c>
      <c r="BJ5" s="3">
        <f>IF(OR(AI5="",AI5&gt;10),"",11-AI5)</f>
      </c>
      <c r="BK5" s="3">
        <f>IF(OR(AO5="",AO5&gt;10),"",11-AO5)</f>
        <v>10</v>
      </c>
      <c r="BL5" s="3">
        <f>IF(OR(AO5="",AO5&gt;10),"",11-AO5)</f>
        <v>10</v>
      </c>
      <c r="BM5" s="3">
        <f>IF(OR(AR5="",AR5&gt;10),"",11-AR5)</f>
        <v>10</v>
      </c>
      <c r="BN5" s="3">
        <f>IF(OR(AU5="",AU5&gt;10),"",11-AU5)</f>
        <v>10</v>
      </c>
      <c r="BP5">
        <f>COUNT(B5,E5,H5,K5,N5,Q5,T5,W5,Z5,AC5,AF5,AI5,AL5,AO5,AR5,AU5)</f>
        <v>15</v>
      </c>
      <c r="BQ5">
        <f>C5+F5+I5+L5+O5+R5+U5+X5+AA5+AD5+AG5+AJ5+AM5+AP5+AS5+AV5</f>
        <v>1943</v>
      </c>
      <c r="BR5" s="2">
        <f>BQ5/BR$1</f>
        <v>0.3997942386831276</v>
      </c>
      <c r="BS5">
        <f>COUNT(AY5:BN5)</f>
        <v>10</v>
      </c>
      <c r="BT5">
        <f>SUM(AY5:BN5)</f>
        <v>76</v>
      </c>
      <c r="BU5" s="2">
        <f>(IF(D5="",0,D5)+IF(G5="",0,G5)+IF(J5="",0,J5)+IF(M5="",0,M5)+IF(P5="",0,P5)+IF(S5="",0,S5)+IF(V5="",0,V5)+IF(Y5="",0,Y5)+IF(AB5="",0,AB5)+IF(AE5="",0,AE5)+IF(AH5="",0,AH5)+IF(AK5="",0,AK5)+IF(AN5="",0,AN5)+IF(AQ5="",0,AQ5)+IF(AT5="",0,AT5)+IF(AW5="",0,AW5))/BP5</f>
        <v>0.3803245598539717</v>
      </c>
    </row>
    <row r="6" spans="1:73" ht="13.5" customHeight="1">
      <c r="A6" t="s">
        <v>9</v>
      </c>
      <c r="B6" s="3">
        <f>IF(C6="","",RANK(C6,C$3:C$100))</f>
      </c>
      <c r="D6" s="10">
        <f>IF(C6="","",C6/D$1)</f>
      </c>
      <c r="E6" s="7">
        <f>IF(F6="","",RANK(F6,F$3:F$100))</f>
        <v>1</v>
      </c>
      <c r="F6">
        <v>93</v>
      </c>
      <c r="G6" s="2">
        <f>IF(F6="","",F6/G$1)</f>
        <v>0.465</v>
      </c>
      <c r="H6" s="7">
        <f>IF(I6="","",RANK(I6,I$3:I$100))</f>
        <v>1</v>
      </c>
      <c r="I6">
        <v>131</v>
      </c>
      <c r="J6" s="2">
        <f>IF(I6="","",I6/J$1)</f>
        <v>0.43666666666666665</v>
      </c>
      <c r="K6" s="7">
        <f>IF(L6="","",RANK(L6,L$3:L$100))</f>
        <v>1</v>
      </c>
      <c r="L6">
        <v>80</v>
      </c>
      <c r="M6" s="2">
        <f>IF(L6="","",L6/M$1)</f>
        <v>0.4444444444444444</v>
      </c>
      <c r="N6" s="4">
        <f>IF(O6="","",RANK(O6,O$3:O$100))</f>
        <v>4</v>
      </c>
      <c r="O6">
        <v>113</v>
      </c>
      <c r="P6" s="2">
        <f>IF(O6="","",O6/P$1)</f>
        <v>0.37666666666666665</v>
      </c>
      <c r="Q6" s="3">
        <f>IF(R6="","",RANK(R6,R$3:R$100))</f>
        <v>11</v>
      </c>
      <c r="R6">
        <v>48</v>
      </c>
      <c r="S6" s="2">
        <f>IF(R6="","",R6/S$1)</f>
        <v>0.32</v>
      </c>
      <c r="T6" s="3">
        <f>IF(U6="","",RANK(U6,U$3:U$100))</f>
        <v>14</v>
      </c>
      <c r="U6">
        <v>45</v>
      </c>
      <c r="V6" s="2">
        <f>IF(U6="","",U6/V$1)</f>
        <v>0.225</v>
      </c>
      <c r="W6" s="14">
        <f>IF(X6="","",RANK(X6,X$3:X$100))</f>
        <v>11</v>
      </c>
      <c r="X6">
        <v>113</v>
      </c>
      <c r="Y6" s="2">
        <f>IF(X6="","",X6/Y$1)</f>
        <v>0.2825</v>
      </c>
      <c r="Z6" s="6">
        <f>IF(AA6="","",RANK(AA6,AA$3:AA$100))</f>
        <v>3</v>
      </c>
      <c r="AA6">
        <v>108</v>
      </c>
      <c r="AB6" s="2">
        <f>IF(AA6="","",AA6/AB$1)</f>
        <v>0.3176470588235294</v>
      </c>
      <c r="AC6" s="14">
        <f>IF(AD6="","",RANK(AD6,AD$3:AD$100))</f>
        <v>13</v>
      </c>
      <c r="AD6">
        <v>122</v>
      </c>
      <c r="AE6" s="2">
        <f>IF(AD6="","",AD6/AE$1)</f>
        <v>0.32972972972972975</v>
      </c>
      <c r="AF6" s="27">
        <f>IF(AG6="","",RANK(AG6,AG$3:AG$100))</f>
        <v>6</v>
      </c>
      <c r="AG6">
        <v>162</v>
      </c>
      <c r="AH6" s="2">
        <f>IF(AG6="","",AG6/AH$1)</f>
        <v>0.36</v>
      </c>
      <c r="AK6" s="2">
        <f>IF(AJ6="","",AJ6/AK$1)</f>
      </c>
      <c r="AL6" s="5">
        <f>IF(AM6="","",RANK(AM6,AM$3:AM$100))</f>
        <v>2</v>
      </c>
      <c r="AM6" s="59">
        <v>188</v>
      </c>
      <c r="AN6" s="2">
        <f>IF(AM6="","",AM6/AN$1)</f>
        <v>0.5081081081081081</v>
      </c>
      <c r="AO6" s="14">
        <f>IF(AP6="","",RANK(AP6,AP$3:AP$100))</f>
        <v>22</v>
      </c>
      <c r="AP6" s="59">
        <v>129</v>
      </c>
      <c r="AQ6" s="2">
        <f>IF(AP6="","",AP6/AQ$1)</f>
        <v>0.34864864864864864</v>
      </c>
      <c r="AR6" s="7">
        <f>IF(AS6="","",RANK(AS6,AS$3:AS$100))</f>
        <v>1</v>
      </c>
      <c r="AS6">
        <v>450</v>
      </c>
      <c r="AT6" s="2">
        <f>IF(AS6="","",AS6/AT$1)</f>
        <v>1</v>
      </c>
      <c r="AU6" s="14">
        <v>7</v>
      </c>
      <c r="AV6">
        <v>126</v>
      </c>
      <c r="AW6" s="2">
        <f>IF(AV6="","",AV6/AW$1)</f>
        <v>0.28</v>
      </c>
      <c r="AY6" s="3">
        <f>IF(OR(B6="",B6&gt;10),"",11-B6)</f>
      </c>
      <c r="AZ6" s="3">
        <f>IF(OR(E6="",E6&gt;10),"",11-E6)</f>
        <v>10</v>
      </c>
      <c r="BA6" s="3">
        <f>IF(OR(H6="",H6&gt;10),"",11-H6)</f>
        <v>10</v>
      </c>
      <c r="BB6" s="3">
        <f>IF(OR(K6="",K6&gt;10),"",11-K6)</f>
        <v>10</v>
      </c>
      <c r="BC6" s="3">
        <f>IF(OR(N6="",N6&gt;10),"",11-N6)</f>
        <v>7</v>
      </c>
      <c r="BD6" s="3">
        <f>IF(OR(Q6="",Q6&gt;10),"",11-Q6)</f>
      </c>
      <c r="BE6" s="3">
        <f>IF(OR(T6="",T6&gt;10),"",11-T6)</f>
      </c>
      <c r="BF6" s="3">
        <f>IF(OR(W6="",W6&gt;10),"",11-W6)</f>
      </c>
      <c r="BG6" s="3">
        <f>IF(OR(Z6="",Z6&gt;10),"",11-Z6)</f>
        <v>8</v>
      </c>
      <c r="BH6" s="3">
        <f>IF(OR(AC6="",AC6&gt;10),"",11-AC6)</f>
      </c>
      <c r="BI6" s="3">
        <f>IF(OR(AF6="",AF6&gt;10),"",11-AF6)</f>
        <v>5</v>
      </c>
      <c r="BJ6" s="3">
        <f>IF(OR(AI6="",AI6&gt;10),"",11-AI6)</f>
      </c>
      <c r="BK6" s="3">
        <f>IF(OR(AO6="",AO6&gt;10),"",11-AO6)</f>
      </c>
      <c r="BL6" s="3">
        <f>IF(OR(AO6="",AO6&gt;10),"",11-AO6)</f>
      </c>
      <c r="BM6" s="3">
        <f>IF(OR(AR6="",AR6&gt;10),"",11-AR6)</f>
        <v>10</v>
      </c>
      <c r="BN6" s="3">
        <f>IF(OR(AU6="",AU6&gt;10),"",11-AU6)</f>
        <v>4</v>
      </c>
      <c r="BP6">
        <f>COUNT(B6,E6,H6,K6,N6,Q6,T6,W6,Z6,AC6,AF6,AI6,AL6,AO6,AR6,AU6)</f>
        <v>14</v>
      </c>
      <c r="BQ6">
        <f>C6+F6+I6+L6+O6+R6+U6+X6+AA6+AD6+AG6+AJ6+AM6+AP6+AS6+AV6</f>
        <v>1908</v>
      </c>
      <c r="BR6" s="2">
        <f>BQ6/BR$1</f>
        <v>0.3925925925925926</v>
      </c>
      <c r="BS6">
        <f>COUNT(AY6:BN6)</f>
        <v>8</v>
      </c>
      <c r="BT6">
        <f>SUM(AY6:BN6)</f>
        <v>64</v>
      </c>
      <c r="BU6" s="2">
        <f>(IF(D6="",0,D6)+IF(G6="",0,G6)+IF(J6="",0,J6)+IF(M6="",0,M6)+IF(P6="",0,P6)+IF(S6="",0,S6)+IF(V6="",0,V6)+IF(Y6="",0,Y6)+IF(AB6="",0,AB6)+IF(AE6="",0,AE6)+IF(AH6="",0,AH6)+IF(AK6="",0,AK6)+IF(AN6="",0,AN6)+IF(AQ6="",0,AQ6)+IF(AT6="",0,AT6)+IF(AW6="",0,AW6))/BP6</f>
        <v>0.4067436659348424</v>
      </c>
    </row>
    <row r="7" spans="1:73" ht="13.5" customHeight="1">
      <c r="A7" t="s">
        <v>19</v>
      </c>
      <c r="B7" s="3">
        <f>IF(C7="","",RANK(C7,C$3:C$100))</f>
      </c>
      <c r="D7" s="10">
        <f>IF(C7="","",C7/D$1)</f>
      </c>
      <c r="E7" s="6">
        <f>IF(F7="","",RANK(F7,F$3:F$100))</f>
        <v>3</v>
      </c>
      <c r="F7">
        <v>73</v>
      </c>
      <c r="G7" s="2">
        <f>IF(F7="","",F7/G$1)</f>
        <v>0.365</v>
      </c>
      <c r="H7" s="3">
        <f>IF(I7="","",RANK(I7,I$3:I$100))</f>
        <v>12</v>
      </c>
      <c r="I7">
        <v>102</v>
      </c>
      <c r="J7" s="2">
        <f>IF(I7="","",I7/J$1)</f>
        <v>0.34</v>
      </c>
      <c r="K7" s="3">
        <f>IF(L7="","",RANK(L7,L$3:L$100))</f>
        <v>15</v>
      </c>
      <c r="L7">
        <v>44</v>
      </c>
      <c r="M7" s="2">
        <f>IF(L7="","",L7/M$1)</f>
        <v>0.24444444444444444</v>
      </c>
      <c r="N7" s="11">
        <f>IF(O7="","",RANK(O7,O$3:O$100))</f>
        <v>5</v>
      </c>
      <c r="O7">
        <v>101</v>
      </c>
      <c r="P7" s="2">
        <f>IF(O7="","",O7/P$1)</f>
        <v>0.33666666666666667</v>
      </c>
      <c r="Q7" s="11">
        <f>IF(R7="","",RANK(R7,R$3:R$100))</f>
        <v>5</v>
      </c>
      <c r="R7">
        <v>53</v>
      </c>
      <c r="S7" s="2">
        <f>IF(R7="","",R7/S$1)</f>
        <v>0.35333333333333333</v>
      </c>
      <c r="T7" s="27">
        <f>IF(U7="","",RANK(U7,U$3:U$100))</f>
        <v>6</v>
      </c>
      <c r="U7">
        <v>75</v>
      </c>
      <c r="V7" s="2">
        <f>IF(U7="","",U7/V$1)</f>
        <v>0.375</v>
      </c>
      <c r="W7" s="14">
        <f>IF(X7="","",RANK(X7,X$3:X$100))</f>
        <v>16</v>
      </c>
      <c r="X7">
        <v>81</v>
      </c>
      <c r="Y7" s="2">
        <f>IF(X7="","",X7/Y$1)</f>
        <v>0.2025</v>
      </c>
      <c r="Z7" s="14">
        <f>IF(AA7="","",RANK(AA7,AA$3:AA$100))</f>
        <v>8</v>
      </c>
      <c r="AA7">
        <v>91</v>
      </c>
      <c r="AB7" s="2">
        <f>IF(AA7="","",AA7/AB$1)</f>
        <v>0.2676470588235294</v>
      </c>
      <c r="AC7" s="14">
        <f>IF(AD7="","",RANK(AD7,AD$3:AD$100))</f>
        <v>15</v>
      </c>
      <c r="AD7">
        <v>109</v>
      </c>
      <c r="AE7" s="2">
        <f>IF(AD7="","",AD7/AE$1)</f>
        <v>0.2945945945945946</v>
      </c>
      <c r="AF7" s="7">
        <f>IF(AG7="","",RANK(AG7,AG$3:AG$100))</f>
        <v>1</v>
      </c>
      <c r="AG7">
        <v>186</v>
      </c>
      <c r="AH7" s="2">
        <f>IF(AG7="","",AG7/AH$1)</f>
        <v>0.41333333333333333</v>
      </c>
      <c r="AI7" s="14">
        <v>10</v>
      </c>
      <c r="AJ7">
        <v>123</v>
      </c>
      <c r="AK7" s="2">
        <f>IF(AJ7="","",AJ7/AK$1)</f>
        <v>0.3324324324324324</v>
      </c>
      <c r="AL7" s="14">
        <f>IF(AM7="","",RANK(AM7,AM$3:AM$100))</f>
        <v>10</v>
      </c>
      <c r="AM7" s="59">
        <v>148</v>
      </c>
      <c r="AN7" s="2">
        <f>IF(AM7="","",AM7/AN$1)</f>
        <v>0.4</v>
      </c>
      <c r="AO7" s="14">
        <f>IF(AP7="","",RANK(AP7,AP$3:AP$100))</f>
        <v>18</v>
      </c>
      <c r="AP7" s="59">
        <v>132</v>
      </c>
      <c r="AQ7" s="2">
        <f>IF(AP7="","",AP7/AQ$1)</f>
        <v>0.3567567567567568</v>
      </c>
      <c r="AR7" s="7">
        <f>IF(AS7="","",RANK(AS7,AS$3:AS$100))</f>
        <v>1</v>
      </c>
      <c r="AS7">
        <v>450</v>
      </c>
      <c r="AT7" s="2">
        <f>IF(AS7="","",AS7/AT$1)</f>
        <v>1</v>
      </c>
      <c r="AU7" s="14">
        <v>9</v>
      </c>
      <c r="AV7">
        <v>121</v>
      </c>
      <c r="AW7" s="2">
        <f>IF(AV7="","",AV7/AW$1)</f>
        <v>0.2688888888888889</v>
      </c>
      <c r="AY7" s="3">
        <f>IF(OR(B7="",B7&gt;10),"",11-B7)</f>
      </c>
      <c r="AZ7" s="3">
        <f>IF(OR(E7="",E7&gt;10),"",11-E7)</f>
        <v>8</v>
      </c>
      <c r="BA7" s="3">
        <f>IF(OR(H7="",H7&gt;10),"",11-H7)</f>
      </c>
      <c r="BB7" s="3">
        <f>IF(OR(K7="",K7&gt;10),"",11-K7)</f>
      </c>
      <c r="BC7" s="3">
        <f>IF(OR(N7="",N7&gt;10),"",11-N7)</f>
        <v>6</v>
      </c>
      <c r="BD7" s="3">
        <f>IF(OR(Q7="",Q7&gt;10),"",11-Q7)</f>
        <v>6</v>
      </c>
      <c r="BE7" s="3">
        <f>IF(OR(T7="",T7&gt;10),"",11-T7)</f>
        <v>5</v>
      </c>
      <c r="BF7" s="3">
        <f>IF(OR(W7="",W7&gt;10),"",11-W7)</f>
      </c>
      <c r="BG7" s="3">
        <f>IF(OR(Z7="",Z7&gt;10),"",11-Z7)</f>
        <v>3</v>
      </c>
      <c r="BH7" s="3">
        <f>IF(OR(AC7="",AC7&gt;10),"",11-AC7)</f>
      </c>
      <c r="BI7" s="3">
        <f>IF(OR(AF7="",AF7&gt;10),"",11-AF7)</f>
        <v>10</v>
      </c>
      <c r="BJ7" s="3">
        <f>IF(OR(AI7="",AI7&gt;10),"",11-AI7)</f>
        <v>1</v>
      </c>
      <c r="BK7" s="3">
        <f>IF(OR(AO7="",AO7&gt;10),"",11-AO7)</f>
      </c>
      <c r="BL7" s="3">
        <f>IF(OR(AO7="",AO7&gt;10),"",11-AO7)</f>
      </c>
      <c r="BM7" s="3">
        <f>IF(OR(AR7="",AR7&gt;10),"",11-AR7)</f>
        <v>10</v>
      </c>
      <c r="BN7" s="3">
        <f>IF(OR(AU7="",AU7&gt;10),"",11-AU7)</f>
        <v>2</v>
      </c>
      <c r="BP7">
        <f>COUNT(B7,E7,H7,K7,N7,Q7,T7,W7,Z7,AC7,AF7,AI7,AL7,AO7,AR7,AU7)</f>
        <v>15</v>
      </c>
      <c r="BQ7">
        <f>C7+F7+I7+L7+O7+R7+U7+X7+AA7+AD7+AG7+AJ7+AM7+AP7+AS7+AV7</f>
        <v>1889</v>
      </c>
      <c r="BR7" s="2">
        <f>BQ7/BR$1</f>
        <v>0.38868312757201645</v>
      </c>
      <c r="BS7">
        <f>COUNT(AY7:BN7)</f>
        <v>9</v>
      </c>
      <c r="BT7">
        <f>SUM(AY7:BN7)</f>
        <v>51</v>
      </c>
      <c r="BU7" s="2">
        <f>(IF(D7="",0,D7)+IF(G7="",0,G7)+IF(J7="",0,J7)+IF(M7="",0,M7)+IF(P7="",0,P7)+IF(S7="",0,S7)+IF(V7="",0,V7)+IF(Y7="",0,Y7)+IF(AB7="",0,AB7)+IF(AE7="",0,AE7)+IF(AH7="",0,AH7)+IF(AK7="",0,AK7)+IF(AN7="",0,AN7)+IF(AQ7="",0,AQ7)+IF(AT7="",0,AT7)+IF(AW7="",0,AW7))/BP7</f>
        <v>0.3700398339515987</v>
      </c>
    </row>
    <row r="8" spans="1:73" ht="13.5" customHeight="1">
      <c r="A8" t="s">
        <v>14</v>
      </c>
      <c r="B8" s="5">
        <f>IF(C8="","",RANK(C8,C$3:C$100))</f>
        <v>2</v>
      </c>
      <c r="C8">
        <v>102</v>
      </c>
      <c r="D8" s="10">
        <f>IF(C8="","",C8/D$1)</f>
        <v>0.34</v>
      </c>
      <c r="E8" s="27">
        <f>IF(F8="","",RANK(F8,F$3:F$100))</f>
        <v>6</v>
      </c>
      <c r="F8">
        <v>65</v>
      </c>
      <c r="G8" s="2">
        <f>IF(F8="","",F8/G$1)</f>
        <v>0.325</v>
      </c>
      <c r="H8" s="3">
        <f>IF(I8="","",RANK(I8,I$3:I$100))</f>
        <v>14</v>
      </c>
      <c r="I8">
        <v>99</v>
      </c>
      <c r="J8" s="2">
        <f>IF(I8="","",I8/J$1)</f>
        <v>0.33</v>
      </c>
      <c r="K8" s="3">
        <f>IF(L8="","",RANK(L8,L$3:L$100))</f>
        <v>14</v>
      </c>
      <c r="L8">
        <v>47</v>
      </c>
      <c r="M8" s="2">
        <f>IF(L8="","",L8/M$1)</f>
        <v>0.2611111111111111</v>
      </c>
      <c r="N8" s="7">
        <f>IF(O8="","",RANK(O8,O$3:O$100))</f>
        <v>1</v>
      </c>
      <c r="O8">
        <v>132</v>
      </c>
      <c r="P8" s="2">
        <f>IF(O8="","",O8/P$1)</f>
        <v>0.44</v>
      </c>
      <c r="Q8" s="4">
        <f>IF(R8="","",RANK(R8,R$3:R$100))</f>
        <v>4</v>
      </c>
      <c r="R8">
        <v>60</v>
      </c>
      <c r="S8" s="2">
        <f>IF(R8="","",R8/S$1)</f>
        <v>0.4</v>
      </c>
      <c r="T8" s="11">
        <f>IF(U8="","",RANK(U8,U$3:U$100))</f>
        <v>5</v>
      </c>
      <c r="U8">
        <v>79</v>
      </c>
      <c r="V8" s="2">
        <f>IF(U8="","",U8/V$1)</f>
        <v>0.395</v>
      </c>
      <c r="W8" s="4">
        <f>IF(X8="","",RANK(X8,X$3:X$100))</f>
        <v>4</v>
      </c>
      <c r="X8">
        <v>140</v>
      </c>
      <c r="Y8" s="2">
        <f>IF(X8="","",X8/Y$1)</f>
        <v>0.35</v>
      </c>
      <c r="Z8" s="4">
        <f>IF(AA8="","",RANK(AA8,AA$3:AA$100))</f>
        <v>4</v>
      </c>
      <c r="AA8">
        <v>101</v>
      </c>
      <c r="AB8" s="2">
        <f>IF(AA8="","",AA8/AB$1)</f>
        <v>0.29705882352941176</v>
      </c>
      <c r="AC8" s="14">
        <f>IF(AD8="","",RANK(AD8,AD$3:AD$100))</f>
        <v>17</v>
      </c>
      <c r="AD8">
        <v>97</v>
      </c>
      <c r="AE8" s="2">
        <f>IF(AD8="","",AD8/AE$1)</f>
        <v>0.26216216216216215</v>
      </c>
      <c r="AF8" s="14">
        <f>IF(AG8="","",RANK(AG8,AG$3:AG$100))</f>
        <v>9</v>
      </c>
      <c r="AG8">
        <v>149</v>
      </c>
      <c r="AH8" s="2">
        <f>IF(AG8="","",AG8/AH$1)</f>
        <v>0.33111111111111113</v>
      </c>
      <c r="AK8" s="2">
        <f>IF(AJ8="","",AJ8/AK$1)</f>
      </c>
      <c r="AL8" s="6">
        <f>IF(AM8="","",RANK(AM8,AM$3:AM$100))</f>
        <v>3</v>
      </c>
      <c r="AM8" s="59">
        <v>167</v>
      </c>
      <c r="AN8" s="2">
        <f>IF(AM8="","",AM8/AN$1)</f>
        <v>0.45135135135135135</v>
      </c>
      <c r="AO8" s="14">
        <f>IF(AP8="","",RANK(AP8,AP$3:AP$100))</f>
      </c>
      <c r="AQ8" s="2">
        <f>IF(AP8="","",AP8/AQ$1)</f>
      </c>
      <c r="AR8" s="7">
        <f>IF(AS8="","",RANK(AS8,AS$3:AS$100))</f>
        <v>1</v>
      </c>
      <c r="AS8">
        <v>450</v>
      </c>
      <c r="AT8" s="2">
        <f>IF(AS8="","",AS8/AT$1)</f>
        <v>1</v>
      </c>
      <c r="AW8" s="2">
        <f>IF(AV8="","",AV8/AW$1)</f>
      </c>
      <c r="AY8" s="3">
        <f>IF(OR(B8="",B8&gt;10),"",11-B8)</f>
        <v>9</v>
      </c>
      <c r="AZ8" s="3">
        <f>IF(OR(E8="",E8&gt;10),"",11-E8)</f>
        <v>5</v>
      </c>
      <c r="BA8" s="3">
        <f>IF(OR(H8="",H8&gt;10),"",11-H8)</f>
      </c>
      <c r="BB8" s="3">
        <f>IF(OR(K8="",K8&gt;10),"",11-K8)</f>
      </c>
      <c r="BC8" s="3">
        <f>IF(OR(N8="",N8&gt;10),"",11-N8)</f>
        <v>10</v>
      </c>
      <c r="BD8" s="3">
        <f>IF(OR(Q8="",Q8&gt;10),"",11-Q8)</f>
        <v>7</v>
      </c>
      <c r="BE8" s="3">
        <f>IF(OR(T8="",T8&gt;10),"",11-T8)</f>
        <v>6</v>
      </c>
      <c r="BF8" s="3">
        <f>IF(OR(W8="",W8&gt;10),"",11-W8)</f>
        <v>7</v>
      </c>
      <c r="BG8" s="3">
        <f>IF(OR(Z8="",Z8&gt;10),"",11-Z8)</f>
        <v>7</v>
      </c>
      <c r="BH8" s="3">
        <f>IF(OR(AC8="",AC8&gt;10),"",11-AC8)</f>
      </c>
      <c r="BI8" s="3">
        <f>IF(OR(AF8="",AF8&gt;10),"",11-AF8)</f>
        <v>2</v>
      </c>
      <c r="BJ8" s="3">
        <f>IF(OR(AI8="",AI8&gt;10),"",11-AI8)</f>
      </c>
      <c r="BK8" s="3">
        <f>IF(OR(AO8="",AO8&gt;10),"",11-AO8)</f>
      </c>
      <c r="BL8" s="3">
        <f>IF(OR(AO8="",AO8&gt;10),"",11-AO8)</f>
      </c>
      <c r="BM8" s="3">
        <f>IF(OR(AR8="",AR8&gt;10),"",11-AR8)</f>
        <v>10</v>
      </c>
      <c r="BN8" s="3">
        <f>IF(OR(AU8="",AU8&gt;10),"",11-AU8)</f>
      </c>
      <c r="BP8">
        <f>COUNT(B8,E8,H8,K8,N8,Q8,T8,W8,Z8,AC8,AF8,AI8,AL8,AO8,AR8,AU8)</f>
        <v>13</v>
      </c>
      <c r="BQ8">
        <f>C8+F8+I8+L8+O8+R8+U8+X8+AA8+AD8+AG8+AJ8+AM8+AP8+AS8+AV8</f>
        <v>1688</v>
      </c>
      <c r="BR8" s="2">
        <f>BQ8/BR$1</f>
        <v>0.34732510288065843</v>
      </c>
      <c r="BS8">
        <f>COUNT(AY8:BN8)</f>
        <v>9</v>
      </c>
      <c r="BT8">
        <f>SUM(AY8:BN8)</f>
        <v>63</v>
      </c>
      <c r="BU8" s="2">
        <f>(IF(D8="",0,D8)+IF(G8="",0,G8)+IF(J8="",0,J8)+IF(M8="",0,M8)+IF(P8="",0,P8)+IF(S8="",0,S8)+IF(V8="",0,V8)+IF(Y8="",0,Y8)+IF(AB8="",0,AB8)+IF(AE8="",0,AE8)+IF(AH8="",0,AH8)+IF(AK8="",0,AK8)+IF(AN8="",0,AN8)+IF(AQ8="",0,AQ8)+IF(AT8="",0,AT8)+IF(AW8="",0,AW8))/BP8</f>
        <v>0.3986765045588575</v>
      </c>
    </row>
    <row r="9" spans="1:73" ht="13.5" customHeight="1">
      <c r="A9" t="s">
        <v>21</v>
      </c>
      <c r="B9" s="3">
        <f>IF(C9="","",RANK(C9,C$3:C$100))</f>
        <v>8</v>
      </c>
      <c r="C9">
        <v>81</v>
      </c>
      <c r="D9" s="10">
        <f>IF(C9="","",C9/D$1)</f>
        <v>0.27</v>
      </c>
      <c r="E9" s="3">
        <f>IF(F9="","",RANK(F9,F$3:F$100))</f>
        <v>8</v>
      </c>
      <c r="F9">
        <v>59</v>
      </c>
      <c r="G9" s="2">
        <f>IF(F9="","",F9/G$1)</f>
        <v>0.295</v>
      </c>
      <c r="H9" s="3">
        <f>IF(I9="","",RANK(I9,I$3:I$100))</f>
        <v>12</v>
      </c>
      <c r="I9">
        <v>102</v>
      </c>
      <c r="J9" s="2">
        <f>IF(I9="","",I9/J$1)</f>
        <v>0.34</v>
      </c>
      <c r="K9" s="3">
        <f>IF(L9="","",RANK(L9,L$3:L$100))</f>
        <v>11</v>
      </c>
      <c r="L9">
        <v>53</v>
      </c>
      <c r="M9" s="2">
        <f>IF(L9="","",L9/M$1)</f>
        <v>0.29444444444444445</v>
      </c>
      <c r="N9" s="3">
        <f>IF(O9="","",RANK(O9,O$3:O$100))</f>
        <v>8</v>
      </c>
      <c r="O9">
        <v>92</v>
      </c>
      <c r="P9" s="2">
        <f>IF(O9="","",O9/P$1)</f>
        <v>0.30666666666666664</v>
      </c>
      <c r="Q9" s="3">
        <f>IF(R9="","",RANK(R9,R$3:R$100))</f>
        <v>14</v>
      </c>
      <c r="R9">
        <v>45</v>
      </c>
      <c r="S9" s="2">
        <f>IF(R9="","",R9/S$1)</f>
        <v>0.3</v>
      </c>
      <c r="T9" s="3">
        <f>IF(U9="","",RANK(U9,U$3:U$100))</f>
        <v>10</v>
      </c>
      <c r="U9">
        <v>54</v>
      </c>
      <c r="V9" s="2">
        <f>IF(U9="","",U9/V$1)</f>
        <v>0.27</v>
      </c>
      <c r="W9" s="3">
        <f>IF(X9="","",RANK(X9,X$3:X$100))</f>
        <v>14</v>
      </c>
      <c r="X9">
        <v>102</v>
      </c>
      <c r="Y9" s="2">
        <f>IF(X9="","",X9/Y$1)</f>
        <v>0.255</v>
      </c>
      <c r="Z9" s="14">
        <f>IF(AA9="","",RANK(AA9,AA$3:AA$100))</f>
        <v>9</v>
      </c>
      <c r="AA9">
        <v>90</v>
      </c>
      <c r="AB9" s="2">
        <f>IF(AA9="","",AA9/AB$1)</f>
        <v>0.2647058823529412</v>
      </c>
      <c r="AC9" s="14">
        <f>IF(AD9="","",RANK(AD9,AD$3:AD$100))</f>
        <v>11</v>
      </c>
      <c r="AD9">
        <v>129</v>
      </c>
      <c r="AE9" s="2">
        <f>IF(AD9="","",AD9/AE$1)</f>
        <v>0.34864864864864864</v>
      </c>
      <c r="AF9" s="6">
        <f>IF(AG9="","",RANK(AG9,AG$3:AG$100))</f>
        <v>3</v>
      </c>
      <c r="AG9">
        <v>171</v>
      </c>
      <c r="AH9" s="2">
        <f>IF(AG9="","",AG9/AH$1)</f>
        <v>0.38</v>
      </c>
      <c r="AK9" s="2">
        <f>IF(AJ9="","",AJ9/AK$1)</f>
      </c>
      <c r="AL9" s="14">
        <f>IF(AM9="","",RANK(AM9,AM$3:AM$100))</f>
        <v>11</v>
      </c>
      <c r="AM9" s="59">
        <v>142</v>
      </c>
      <c r="AN9" s="2">
        <f>IF(AM9="","",AM9/AN$1)</f>
        <v>0.3837837837837838</v>
      </c>
      <c r="AO9" s="14">
        <f>IF(AP9="","",RANK(AP9,AP$3:AP$100))</f>
      </c>
      <c r="AQ9" s="2">
        <f>IF(AP9="","",AP9/AQ$1)</f>
      </c>
      <c r="AR9" s="7">
        <f>IF(AS9="","",RANK(AS9,AS$3:AS$100))</f>
        <v>1</v>
      </c>
      <c r="AS9">
        <v>450</v>
      </c>
      <c r="AT9" s="2">
        <f>IF(AS9="","",AS9/AT$1)</f>
        <v>1</v>
      </c>
      <c r="AW9" s="2">
        <f>IF(AV9="","",AV9/AW$1)</f>
      </c>
      <c r="AY9" s="3">
        <f>IF(OR(B9="",B9&gt;10),"",11-B9)</f>
        <v>3</v>
      </c>
      <c r="AZ9" s="3">
        <f>IF(OR(E9="",E9&gt;10),"",11-E9)</f>
        <v>3</v>
      </c>
      <c r="BA9" s="3">
        <f>IF(OR(H9="",H9&gt;10),"",11-H9)</f>
      </c>
      <c r="BB9" s="3">
        <f>IF(OR(K9="",K9&gt;10),"",11-K9)</f>
      </c>
      <c r="BC9" s="3">
        <f>IF(OR(N9="",N9&gt;10),"",11-N9)</f>
        <v>3</v>
      </c>
      <c r="BD9" s="3">
        <f>IF(OR(Q9="",Q9&gt;10),"",11-Q9)</f>
      </c>
      <c r="BE9" s="3">
        <f>IF(OR(T9="",T9&gt;10),"",11-T9)</f>
        <v>1</v>
      </c>
      <c r="BF9" s="3">
        <f>IF(OR(W9="",W9&gt;10),"",11-W9)</f>
      </c>
      <c r="BG9" s="3">
        <f>IF(OR(Z9="",Z9&gt;10),"",11-Z9)</f>
        <v>2</v>
      </c>
      <c r="BH9" s="3">
        <f>IF(OR(AC9="",AC9&gt;10),"",11-AC9)</f>
      </c>
      <c r="BI9" s="3">
        <f>IF(OR(AF9="",AF9&gt;10),"",11-AF9)</f>
        <v>8</v>
      </c>
      <c r="BJ9" s="3">
        <f>IF(OR(AI9="",AI9&gt;10),"",11-AI9)</f>
      </c>
      <c r="BK9" s="3">
        <f>IF(OR(AO9="",AO9&gt;10),"",11-AO9)</f>
      </c>
      <c r="BL9" s="3">
        <f>IF(OR(AO9="",AO9&gt;10),"",11-AO9)</f>
      </c>
      <c r="BM9" s="3">
        <f>IF(OR(AR9="",AR9&gt;10),"",11-AR9)</f>
        <v>10</v>
      </c>
      <c r="BN9" s="3">
        <f>IF(OR(AU9="",AU9&gt;10),"",11-AU9)</f>
      </c>
      <c r="BP9">
        <f>COUNT(B9,E9,H9,K9,N9,Q9,T9,W9,Z9,AC9,AF9,AI9,AL9,AO9,AR9,AU9)</f>
        <v>13</v>
      </c>
      <c r="BQ9">
        <f>C9+F9+I9+L9+O9+R9+U9+X9+AA9+AD9+AG9+AJ9+AM9+AP9+AS9+AV9</f>
        <v>1570</v>
      </c>
      <c r="BR9" s="2">
        <f>BQ9/BR$1</f>
        <v>0.3230452674897119</v>
      </c>
      <c r="BS9">
        <f>COUNT(AY9:BN9)</f>
        <v>7</v>
      </c>
      <c r="BT9">
        <f>SUM(AY9:BN9)</f>
        <v>30</v>
      </c>
      <c r="BU9" s="2">
        <f>(IF(D9="",0,D9)+IF(G9="",0,G9)+IF(J9="",0,J9)+IF(M9="",0,M9)+IF(P9="",0,P9)+IF(S9="",0,S9)+IF(V9="",0,V9)+IF(Y9="",0,Y9)+IF(AB9="",0,AB9)+IF(AE9="",0,AE9)+IF(AH9="",0,AH9)+IF(AK9="",0,AK9)+IF(AN9="",0,AN9)+IF(AQ9="",0,AQ9)+IF(AT9="",0,AT9)+IF(AW9="",0,AW9))/BP9</f>
        <v>0.36217303276126805</v>
      </c>
    </row>
    <row r="10" spans="1:73" ht="13.5" customHeight="1">
      <c r="A10" t="s">
        <v>13</v>
      </c>
      <c r="B10" s="3">
        <f>IF(C10="","",RANK(C10,C$3:C$100))</f>
        <v>10</v>
      </c>
      <c r="C10">
        <v>65</v>
      </c>
      <c r="D10" s="10">
        <f>IF(C10="","",C10/D$1)</f>
        <v>0.21666666666666667</v>
      </c>
      <c r="E10" s="3">
        <f>IF(F10="","",RANK(F10,F$3:F$100))</f>
        <v>14</v>
      </c>
      <c r="F10">
        <v>52</v>
      </c>
      <c r="G10" s="2">
        <f>IF(F10="","",F10/G$1)</f>
        <v>0.26</v>
      </c>
      <c r="H10" s="6">
        <f>IF(I10="","",RANK(I10,I$3:I$100))</f>
        <v>3</v>
      </c>
      <c r="I10">
        <v>125</v>
      </c>
      <c r="J10" s="2">
        <f>IF(I10="","",I10/J$1)</f>
        <v>0.4166666666666667</v>
      </c>
      <c r="K10" s="11">
        <f>IF(L10="","",RANK(L10,L$3:L$100))</f>
        <v>5</v>
      </c>
      <c r="L10">
        <v>62</v>
      </c>
      <c r="M10" s="2">
        <f>IF(L10="","",L10/M$1)</f>
        <v>0.34444444444444444</v>
      </c>
      <c r="N10" s="3">
        <f>IF(O10="","",RANK(O10,O$3:O$100))</f>
        <v>15</v>
      </c>
      <c r="O10">
        <v>68</v>
      </c>
      <c r="P10" s="2">
        <f>IF(O10="","",O10/P$1)</f>
        <v>0.22666666666666666</v>
      </c>
      <c r="Q10" s="3">
        <f>IF(R10="","",RANK(R10,R$3:R$100))</f>
        <v>7</v>
      </c>
      <c r="R10">
        <v>52</v>
      </c>
      <c r="S10" s="2">
        <f>IF(R10="","",R10/S$1)</f>
        <v>0.3466666666666667</v>
      </c>
      <c r="T10" s="3">
        <f>IF(U10="","",RANK(U10,U$3:U$100))</f>
        <v>15</v>
      </c>
      <c r="U10">
        <v>34</v>
      </c>
      <c r="V10" s="2">
        <f>IF(U10="","",U10/V$1)</f>
        <v>0.17</v>
      </c>
      <c r="W10" s="3">
        <f>IF(X10="","",RANK(X10,X$3:X$100))</f>
        <v>8</v>
      </c>
      <c r="X10">
        <v>119</v>
      </c>
      <c r="Y10" s="2">
        <f>IF(X10="","",X10/Y$1)</f>
        <v>0.2975</v>
      </c>
      <c r="Z10" s="14">
        <f>IF(AA10="","",RANK(AA10,AA$3:AA$100))</f>
        <v>7</v>
      </c>
      <c r="AA10">
        <v>96</v>
      </c>
      <c r="AB10" s="2">
        <f>IF(AA10="","",AA10/AB$1)</f>
        <v>0.2823529411764706</v>
      </c>
      <c r="AC10" s="14">
        <f>IF(AD10="","",RANK(AD10,AD$3:AD$100))</f>
        <v>7</v>
      </c>
      <c r="AD10">
        <v>135</v>
      </c>
      <c r="AE10" s="2">
        <f>IF(AD10="","",AD10/AE$1)</f>
        <v>0.36486486486486486</v>
      </c>
      <c r="AF10" s="14">
        <f>IF(AG10="","",RANK(AG10,AG$3:AG$100))</f>
        <v>10</v>
      </c>
      <c r="AG10">
        <v>146</v>
      </c>
      <c r="AH10" s="2">
        <f>IF(AG10="","",AG10/AH$1)</f>
        <v>0.3244444444444444</v>
      </c>
      <c r="AK10" s="2">
        <f>IF(AJ10="","",AJ10/AK$1)</f>
      </c>
      <c r="AL10" s="14">
        <f>IF(AM10="","",RANK(AM10,AM$3:AM$100))</f>
        <v>14</v>
      </c>
      <c r="AM10" s="59">
        <v>140</v>
      </c>
      <c r="AN10" s="2">
        <f>IF(AM10="","",AM10/AN$1)</f>
        <v>0.3783783783783784</v>
      </c>
      <c r="AO10" s="14">
        <f>IF(AP10="","",RANK(AP10,AP$3:AP$100))</f>
      </c>
      <c r="AQ10" s="2">
        <f>IF(AP10="","",AP10/AQ$1)</f>
      </c>
      <c r="AR10" s="7">
        <f>IF(AS10="","",RANK(AS10,AS$3:AS$100))</f>
        <v>1</v>
      </c>
      <c r="AS10">
        <v>450</v>
      </c>
      <c r="AT10" s="2">
        <f>IF(AS10="","",AS10/AT$1)</f>
        <v>1</v>
      </c>
      <c r="AW10" s="2">
        <f>IF(AV10="","",AV10/AW$1)</f>
      </c>
      <c r="AY10" s="3">
        <f>IF(OR(B10="",B10&gt;10),"",11-B10)</f>
        <v>1</v>
      </c>
      <c r="AZ10" s="3">
        <f>IF(OR(E10="",E10&gt;10),"",11-E10)</f>
      </c>
      <c r="BA10" s="3">
        <f>IF(OR(H10="",H10&gt;10),"",11-H10)</f>
        <v>8</v>
      </c>
      <c r="BB10" s="3">
        <f>IF(OR(K10="",K10&gt;10),"",11-K10)</f>
        <v>6</v>
      </c>
      <c r="BC10" s="3">
        <f>IF(OR(N10="",N10&gt;10),"",11-N10)</f>
      </c>
      <c r="BD10" s="3">
        <f>IF(OR(Q10="",Q10&gt;10),"",11-Q10)</f>
        <v>4</v>
      </c>
      <c r="BE10" s="3">
        <f>IF(OR(T10="",T10&gt;10),"",11-T10)</f>
      </c>
      <c r="BF10" s="3">
        <f>IF(OR(W10="",W10&gt;10),"",11-W10)</f>
        <v>3</v>
      </c>
      <c r="BG10" s="3">
        <f>IF(OR(Z10="",Z10&gt;10),"",11-Z10)</f>
        <v>4</v>
      </c>
      <c r="BH10" s="3">
        <f>IF(OR(AC10="",AC10&gt;10),"",11-AC10)</f>
        <v>4</v>
      </c>
      <c r="BI10" s="3">
        <f>IF(OR(AF10="",AF10&gt;10),"",11-AF10)</f>
        <v>1</v>
      </c>
      <c r="BJ10" s="3">
        <f>IF(OR(AI10="",AI10&gt;10),"",11-AI10)</f>
      </c>
      <c r="BK10" s="3">
        <f>IF(OR(AO10="",AO10&gt;10),"",11-AO10)</f>
      </c>
      <c r="BL10" s="3">
        <f>IF(OR(AO10="",AO10&gt;10),"",11-AO10)</f>
      </c>
      <c r="BM10" s="3">
        <f>IF(OR(AR10="",AR10&gt;10),"",11-AR10)</f>
        <v>10</v>
      </c>
      <c r="BN10" s="3">
        <f>IF(OR(AU10="",AU10&gt;10),"",11-AU10)</f>
      </c>
      <c r="BP10">
        <f>COUNT(B10,E10,H10,K10,N10,Q10,T10,W10,Z10,AC10,AF10,AI10,AL10,AO10,AR10,AU10)</f>
        <v>13</v>
      </c>
      <c r="BQ10">
        <f>C10+F10+I10+L10+O10+R10+U10+X10+AA10+AD10+AG10+AJ10+AM10+AP10+AS10+AV10</f>
        <v>1544</v>
      </c>
      <c r="BR10" s="2">
        <f>BQ10/BR$1</f>
        <v>0.3176954732510288</v>
      </c>
      <c r="BS10">
        <f>COUNT(AY10:BN10)</f>
        <v>9</v>
      </c>
      <c r="BT10">
        <f>SUM(AY10:BN10)</f>
        <v>41</v>
      </c>
      <c r="BU10" s="2">
        <f>(IF(D10="",0,D10)+IF(G10="",0,G10)+IF(J10="",0,J10)+IF(M10="",0,M10)+IF(P10="",0,P10)+IF(S10="",0,S10)+IF(V10="",0,V10)+IF(Y10="",0,Y10)+IF(AB10="",0,AB10)+IF(AE10="",0,AE10)+IF(AH10="",0,AH10)+IF(AK10="",0,AK10)+IF(AN10="",0,AN10)+IF(AQ10="",0,AQ10)+IF(AT10="",0,AT10)+IF(AW10="",0,AW10))/BP10</f>
        <v>0.3560501338442515</v>
      </c>
    </row>
    <row r="11" spans="1:73" ht="13.5" customHeight="1">
      <c r="A11" t="s">
        <v>25</v>
      </c>
      <c r="B11" s="27">
        <f>IF(C11="","",RANK(C11,C$3:C$100))</f>
        <v>6</v>
      </c>
      <c r="C11">
        <v>83</v>
      </c>
      <c r="D11" s="10">
        <f>IF(C11="","",C11/D$1)</f>
        <v>0.27666666666666667</v>
      </c>
      <c r="E11" s="3">
        <f>IF(F11="","",RANK(F11,F$3:F$100))</f>
        <v>12</v>
      </c>
      <c r="F11">
        <v>53</v>
      </c>
      <c r="G11" s="2">
        <f>IF(F11="","",F11/G$1)</f>
        <v>0.265</v>
      </c>
      <c r="H11" s="3">
        <f>IF(I11="","",RANK(I11,I$3:I$100))</f>
        <v>16</v>
      </c>
      <c r="I11">
        <v>91</v>
      </c>
      <c r="J11" s="2">
        <f>IF(I11="","",I11/J$1)</f>
        <v>0.30333333333333334</v>
      </c>
      <c r="K11" s="3">
        <f>IF(L11="","",RANK(L11,L$3:L$100))</f>
        <v>12</v>
      </c>
      <c r="L11">
        <v>49</v>
      </c>
      <c r="M11" s="2">
        <f>IF(L11="","",L11/M$1)</f>
        <v>0.2722222222222222</v>
      </c>
      <c r="N11" s="3">
        <f>IF(O11="","",RANK(O11,O$3:O$100))</f>
        <v>12</v>
      </c>
      <c r="O11">
        <v>75</v>
      </c>
      <c r="P11" s="2">
        <f>IF(O11="","",O11/P$1)</f>
        <v>0.25</v>
      </c>
      <c r="Q11" s="7">
        <f>IF(R11="","",RANK(R11,R$3:R$100))</f>
        <v>1</v>
      </c>
      <c r="R11">
        <v>70</v>
      </c>
      <c r="S11" s="2">
        <f>IF(R11="","",R11/S$1)</f>
        <v>0.4666666666666667</v>
      </c>
      <c r="T11" s="3">
        <f>IF(U11="","",RANK(U11,U$3:U$100))</f>
        <v>12</v>
      </c>
      <c r="U11">
        <v>53</v>
      </c>
      <c r="V11" s="2">
        <f>IF(U11="","",U11/V$1)</f>
        <v>0.265</v>
      </c>
      <c r="W11" s="14">
        <f>IF(X11="","",RANK(X11,X$3:X$100))</f>
        <v>13</v>
      </c>
      <c r="X11">
        <v>107</v>
      </c>
      <c r="Y11" s="2">
        <f>IF(X11="","",X11/Y$1)</f>
        <v>0.2675</v>
      </c>
      <c r="Z11" s="14">
        <f>IF(AA11="","",RANK(AA11,AA$3:AA$100))</f>
        <v>14</v>
      </c>
      <c r="AA11">
        <v>73</v>
      </c>
      <c r="AB11" s="2">
        <f>IF(AA11="","",AA11/AB$1)</f>
        <v>0.21470588235294116</v>
      </c>
      <c r="AC11" s="14">
        <f>IF(AD11="","",RANK(AD11,AD$3:AD$100))</f>
        <v>14</v>
      </c>
      <c r="AD11">
        <v>121</v>
      </c>
      <c r="AE11" s="2">
        <f>IF(AD11="","",AD11/AE$1)</f>
        <v>0.327027027027027</v>
      </c>
      <c r="AF11" s="14">
        <f>IF(AG11="","",RANK(AG11,AG$3:AG$100))</f>
        <v>10</v>
      </c>
      <c r="AG11">
        <v>146</v>
      </c>
      <c r="AH11" s="2">
        <f>IF(AG11="","",AG11/AH$1)</f>
        <v>0.3244444444444444</v>
      </c>
      <c r="AK11" s="2">
        <f>IF(AJ11="","",AJ11/AK$1)</f>
      </c>
      <c r="AL11" s="14">
        <f>IF(AM11="","",RANK(AM11,AM$3:AM$100))</f>
        <v>11</v>
      </c>
      <c r="AM11" s="59">
        <v>142</v>
      </c>
      <c r="AN11" s="2">
        <f>IF(AM11="","",AM11/AN$1)</f>
        <v>0.3837837837837838</v>
      </c>
      <c r="AO11" s="14">
        <f>IF(AP11="","",RANK(AP11,AP$3:AP$100))</f>
      </c>
      <c r="AQ11" s="2">
        <f>IF(AP11="","",AP11/AQ$1)</f>
      </c>
      <c r="AR11" s="7">
        <f>IF(AS11="","",RANK(AS11,AS$3:AS$100))</f>
        <v>1</v>
      </c>
      <c r="AS11">
        <v>450</v>
      </c>
      <c r="AT11" s="2">
        <f>IF(AS11="","",AS11/AT$1)</f>
        <v>1</v>
      </c>
      <c r="AW11" s="2">
        <f>IF(AV11="","",AV11/AW$1)</f>
      </c>
      <c r="AY11" s="3">
        <f>IF(OR(B11="",B11&gt;10),"",11-B11)</f>
        <v>5</v>
      </c>
      <c r="AZ11" s="3">
        <f>IF(OR(E11="",E11&gt;10),"",11-E11)</f>
      </c>
      <c r="BA11" s="3">
        <f>IF(OR(H11="",H11&gt;10),"",11-H11)</f>
      </c>
      <c r="BB11" s="3">
        <f>IF(OR(K11="",K11&gt;10),"",11-K11)</f>
      </c>
      <c r="BC11" s="3">
        <f>IF(OR(N11="",N11&gt;10),"",11-N11)</f>
      </c>
      <c r="BD11" s="3">
        <f>IF(OR(Q11="",Q11&gt;10),"",11-Q11)</f>
        <v>10</v>
      </c>
      <c r="BE11" s="3">
        <f>IF(OR(T11="",T11&gt;10),"",11-T11)</f>
      </c>
      <c r="BF11" s="3">
        <f>IF(OR(W11="",W11&gt;10),"",11-W11)</f>
      </c>
      <c r="BG11" s="3">
        <f>IF(OR(Z11="",Z11&gt;10),"",11-Z11)</f>
      </c>
      <c r="BH11" s="3">
        <f>IF(OR(AC11="",AC11&gt;10),"",11-AC11)</f>
      </c>
      <c r="BI11" s="3">
        <f>IF(OR(AF11="",AF11&gt;10),"",11-AF11)</f>
        <v>1</v>
      </c>
      <c r="BJ11" s="3">
        <f>IF(OR(AI11="",AI11&gt;10),"",11-AI11)</f>
      </c>
      <c r="BK11" s="3">
        <f>IF(OR(AO11="",AO11&gt;10),"",11-AO11)</f>
      </c>
      <c r="BL11" s="3">
        <f>IF(OR(AO11="",AO11&gt;10),"",11-AO11)</f>
      </c>
      <c r="BM11" s="3">
        <f>IF(OR(AR11="",AR11&gt;10),"",11-AR11)</f>
        <v>10</v>
      </c>
      <c r="BN11" s="3">
        <f>IF(OR(AU11="",AU11&gt;10),"",11-AU11)</f>
      </c>
      <c r="BP11">
        <f>COUNT(B11,E11,H11,K11,N11,Q11,T11,W11,Z11,AC11,AF11,AI11,AL11,AO11,AR11,AU11)</f>
        <v>13</v>
      </c>
      <c r="BQ11">
        <f>C11+F11+I11+L11+O11+R11+U11+X11+AA11+AD11+AG11+AJ11+AM11+AP11+AS11+AV11</f>
        <v>1513</v>
      </c>
      <c r="BR11" s="2">
        <f>BQ11/BR$1</f>
        <v>0.31131687242798356</v>
      </c>
      <c r="BS11">
        <f>COUNT(AY11:BN11)</f>
        <v>4</v>
      </c>
      <c r="BT11">
        <f>SUM(AY11:BN11)</f>
        <v>26</v>
      </c>
      <c r="BU11" s="2">
        <f>(IF(D11="",0,D11)+IF(G11="",0,G11)+IF(J11="",0,J11)+IF(M11="",0,M11)+IF(P11="",0,P11)+IF(S11="",0,S11)+IF(V11="",0,V11)+IF(Y11="",0,Y11)+IF(AB11="",0,AB11)+IF(AE11="",0,AE11)+IF(AH11="",0,AH11)+IF(AK11="",0,AK11)+IF(AN11="",0,AN11)+IF(AQ11="",0,AQ11)+IF(AT11="",0,AT11)+IF(AW11="",0,AW11))/BP11</f>
        <v>0.3551038481920835</v>
      </c>
    </row>
    <row r="12" spans="1:73" ht="13.5" customHeight="1">
      <c r="A12" t="s">
        <v>51</v>
      </c>
      <c r="B12" s="3">
        <f>IF(C12="","",RANK(C12,C$3:C$100))</f>
      </c>
      <c r="D12" s="10">
        <f>IF(C12="","",C12/D$1)</f>
      </c>
      <c r="E12" s="3">
        <f>IF(F12="","",RANK(F12,F$3:F$100))</f>
      </c>
      <c r="G12" s="2">
        <f>IF(F12="","",F12/G$1)</f>
      </c>
      <c r="H12" s="3">
        <f>IF(I12="","",RANK(I12,I$3:I$100))</f>
      </c>
      <c r="J12" s="2">
        <f>IF(I12="","",I12/J$1)</f>
      </c>
      <c r="K12" s="3">
        <f>IF(L12="","",RANK(L12,L$3:L$100))</f>
      </c>
      <c r="M12" s="2">
        <f>IF(L12="","",L12/M$1)</f>
      </c>
      <c r="N12" s="3">
        <f>IF(O12="","",RANK(O12,O$3:O$100))</f>
      </c>
      <c r="P12" s="2">
        <f>IF(O12="","",O12/P$1)</f>
      </c>
      <c r="Q12" s="11">
        <f>IF(R12="","",RANK(R12,R$3:R$100))</f>
        <v>5</v>
      </c>
      <c r="R12">
        <v>53</v>
      </c>
      <c r="S12" s="2">
        <f>IF(R12="","",R12/S$1)</f>
        <v>0.35333333333333333</v>
      </c>
      <c r="T12" s="3">
        <f>IF(U12="","",RANK(U12,U$3:U$100))</f>
        <v>13</v>
      </c>
      <c r="U12">
        <v>47</v>
      </c>
      <c r="V12" s="2">
        <f>IF(U12="","",U12/V$1)</f>
        <v>0.235</v>
      </c>
      <c r="W12" s="14">
        <f>IF(X12="","",RANK(X12,X$3:X$100))</f>
        <v>10</v>
      </c>
      <c r="X12">
        <v>117</v>
      </c>
      <c r="Y12" s="2">
        <f>IF(X12="","",X12/Y$1)</f>
        <v>0.2925</v>
      </c>
      <c r="Z12" s="14">
        <f>IF(AA12="","",RANK(AA12,AA$3:AA$100))</f>
        <v>10</v>
      </c>
      <c r="AA12">
        <v>88</v>
      </c>
      <c r="AB12" s="2">
        <f>IF(AA12="","",AA12/AB$1)</f>
        <v>0.25882352941176473</v>
      </c>
      <c r="AC12" s="14">
        <f>IF(AD12="","",RANK(AD12,AD$3:AD$100))</f>
        <v>7</v>
      </c>
      <c r="AD12">
        <v>135</v>
      </c>
      <c r="AE12" s="2">
        <f>IF(AD12="","",AD12/AE$1)</f>
        <v>0.36486486486486486</v>
      </c>
      <c r="AF12" s="57">
        <f>IF(AG12="","",RANK(AG12,AG$3:AG$100))</f>
        <v>7</v>
      </c>
      <c r="AG12">
        <v>158</v>
      </c>
      <c r="AH12" s="2">
        <f>IF(AG12="","",AG12/AH$1)</f>
        <v>0.3511111111111111</v>
      </c>
      <c r="AK12" s="2">
        <f>IF(AJ12="","",AJ12/AK$1)</f>
      </c>
      <c r="AL12" s="14">
        <f>IF(AM12="","",RANK(AM12,AM$3:AM$100))</f>
        <v>13</v>
      </c>
      <c r="AM12" s="59">
        <v>141</v>
      </c>
      <c r="AN12" s="2">
        <f>IF(AM12="","",AM12/AN$1)</f>
        <v>0.3810810810810811</v>
      </c>
      <c r="AO12" s="14">
        <f>IF(AP12="","",RANK(AP12,AP$3:AP$100))</f>
        <v>19</v>
      </c>
      <c r="AP12" s="59">
        <v>131</v>
      </c>
      <c r="AQ12" s="2">
        <f>IF(AP12="","",AP12/AQ$1)</f>
        <v>0.35405405405405405</v>
      </c>
      <c r="AR12" s="7">
        <f>IF(AS12="","",RANK(AS12,AS$3:AS$100))</f>
        <v>1</v>
      </c>
      <c r="AS12">
        <v>450</v>
      </c>
      <c r="AT12" s="2">
        <f>IF(AS12="","",AS12/AT$1)</f>
        <v>1</v>
      </c>
      <c r="AU12" s="5">
        <v>2</v>
      </c>
      <c r="AV12">
        <v>143</v>
      </c>
      <c r="AW12" s="2">
        <f>IF(AV12="","",AV12/AW$1)</f>
        <v>0.31777777777777777</v>
      </c>
      <c r="AY12" s="3">
        <f>IF(OR(B12="",B12&gt;10),"",11-B12)</f>
      </c>
      <c r="AZ12" s="3">
        <f>IF(OR(E12="",E12&gt;10),"",11-E12)</f>
      </c>
      <c r="BA12" s="3">
        <f>IF(OR(H12="",H12&gt;10),"",11-H12)</f>
      </c>
      <c r="BB12" s="3">
        <f>IF(OR(K12="",K12&gt;10),"",11-K12)</f>
      </c>
      <c r="BC12" s="3">
        <f>IF(OR(N12="",N12&gt;10),"",11-N12)</f>
      </c>
      <c r="BD12" s="3">
        <f>IF(OR(Q12="",Q12&gt;10),"",11-Q12)</f>
        <v>6</v>
      </c>
      <c r="BE12" s="3">
        <f>IF(OR(T12="",T12&gt;10),"",11-T12)</f>
      </c>
      <c r="BF12" s="3">
        <f>IF(OR(W12="",W12&gt;10),"",11-W12)</f>
        <v>1</v>
      </c>
      <c r="BG12" s="3">
        <f>IF(OR(Z12="",Z12&gt;10),"",11-Z12)</f>
        <v>1</v>
      </c>
      <c r="BH12" s="3">
        <f>IF(OR(AC12="",AC12&gt;10),"",11-AC12)</f>
        <v>4</v>
      </c>
      <c r="BI12" s="3">
        <f>IF(OR(AF12="",AF12&gt;10),"",11-AF12)</f>
        <v>4</v>
      </c>
      <c r="BJ12" s="3">
        <f>IF(OR(AI12="",AI12&gt;10),"",11-AI12)</f>
      </c>
      <c r="BK12" s="3">
        <f>IF(OR(AO12="",AO12&gt;10),"",11-AO12)</f>
      </c>
      <c r="BL12" s="3">
        <f>IF(OR(AO12="",AO12&gt;10),"",11-AO12)</f>
      </c>
      <c r="BM12" s="3">
        <f>IF(OR(AR12="",AR12&gt;10),"",11-AR12)</f>
        <v>10</v>
      </c>
      <c r="BN12" s="3">
        <f>IF(OR(AU12="",AU12&gt;10),"",11-AU12)</f>
        <v>9</v>
      </c>
      <c r="BP12">
        <f>COUNT(B12,E12,H12,K12,N12,Q12,T12,W12,Z12,AC12,AF12,AI12,AL12,AO12,AR12,AU12)</f>
        <v>10</v>
      </c>
      <c r="BQ12">
        <f>C12+F12+I12+L12+O12+R12+U12+X12+AA12+AD12+AG12+AJ12+AM12+AP12+AS12+AV12</f>
        <v>1463</v>
      </c>
      <c r="BR12" s="2">
        <f>BQ12/BR$1</f>
        <v>0.30102880658436215</v>
      </c>
      <c r="BS12">
        <f>COUNT(AY12:BN12)</f>
        <v>7</v>
      </c>
      <c r="BT12">
        <f>SUM(AY12:BN12)</f>
        <v>35</v>
      </c>
      <c r="BU12" s="2">
        <f>(IF(D12="",0,D12)+IF(G12="",0,G12)+IF(J12="",0,J12)+IF(M12="",0,M12)+IF(P12="",0,P12)+IF(S12="",0,S12)+IF(V12="",0,V12)+IF(Y12="",0,Y12)+IF(AB12="",0,AB12)+IF(AE12="",0,AE12)+IF(AH12="",0,AH12)+IF(AK12="",0,AK12)+IF(AN12="",0,AN12)+IF(AQ12="",0,AQ12)+IF(AT12="",0,AT12)+IF(AW12="",0,AW12))/BP12</f>
        <v>0.3908545751633987</v>
      </c>
    </row>
    <row r="13" spans="1:73" ht="13.5" customHeight="1">
      <c r="A13" t="s">
        <v>17</v>
      </c>
      <c r="B13" s="3">
        <f>IF(C13="","",RANK(C13,C$3:C$100))</f>
      </c>
      <c r="D13" s="10">
        <f>IF(C13="","",C13/D$1)</f>
      </c>
      <c r="E13" s="3">
        <f>IF(F13="","",RANK(F13,F$3:F$100))</f>
      </c>
      <c r="G13" s="2">
        <f>IF(F13="","",F13/G$1)</f>
      </c>
      <c r="H13" s="3">
        <f>IF(I13="","",RANK(I13,I$3:I$100))</f>
        <v>18</v>
      </c>
      <c r="I13">
        <v>84</v>
      </c>
      <c r="J13" s="2">
        <f>IF(I13="","",I13/J$1)</f>
        <v>0.28</v>
      </c>
      <c r="K13" s="5">
        <f>IF(L13="","",RANK(L13,L$3:L$100))</f>
        <v>2</v>
      </c>
      <c r="L13">
        <v>74</v>
      </c>
      <c r="M13" s="2">
        <f>IF(L13="","",L13/M$1)</f>
        <v>0.4111111111111111</v>
      </c>
      <c r="N13" s="3">
        <f>IF(O13="","",RANK(O13,O$3:O$100))</f>
        <v>13</v>
      </c>
      <c r="O13">
        <v>74</v>
      </c>
      <c r="P13" s="2">
        <f>IF(O13="","",O13/P$1)</f>
        <v>0.24666666666666667</v>
      </c>
      <c r="Q13" s="3">
        <f>IF(R13="","",RANK(R13,R$3:R$100))</f>
        <v>15</v>
      </c>
      <c r="R13">
        <v>44</v>
      </c>
      <c r="S13" s="2">
        <f>IF(R13="","",R13/S$1)</f>
        <v>0.29333333333333333</v>
      </c>
      <c r="T13" s="3">
        <f>IF(U13="","",RANK(U13,U$3:U$100))</f>
        <v>8</v>
      </c>
      <c r="U13">
        <v>63</v>
      </c>
      <c r="V13" s="2">
        <f>IF(U13="","",U13/V$1)</f>
        <v>0.315</v>
      </c>
      <c r="W13" s="5">
        <f>IF(X13="","",RANK(X13,X$3:X$100))</f>
        <v>2</v>
      </c>
      <c r="X13">
        <v>164</v>
      </c>
      <c r="Y13" s="2">
        <f>IF(X13="","",X13/Y$1)</f>
        <v>0.41</v>
      </c>
      <c r="Z13" s="14">
        <f>IF(AA13="","",RANK(AA13,AA$3:AA$100))</f>
        <v>13</v>
      </c>
      <c r="AA13">
        <v>74</v>
      </c>
      <c r="AB13" s="2">
        <f>IF(AA13="","",AA13/AB$1)</f>
        <v>0.21764705882352942</v>
      </c>
      <c r="AC13" s="14">
        <f>IF(AD13="","",RANK(AD13,AD$3:AD$100))</f>
      </c>
      <c r="AE13" s="2">
        <f>IF(AD13="","",AD13/AE$1)</f>
      </c>
      <c r="AF13" s="14">
        <f>IF(AG13="","",RANK(AG13,AG$3:AG$100))</f>
        <v>19</v>
      </c>
      <c r="AG13">
        <v>112</v>
      </c>
      <c r="AH13" s="2">
        <f>IF(AG13="","",AG13/AH$1)</f>
        <v>0.24888888888888888</v>
      </c>
      <c r="AK13" s="2">
        <f>IF(AJ13="","",AJ13/AK$1)</f>
      </c>
      <c r="AL13" s="14">
        <f>IF(AM13="","",RANK(AM13,AM$3:AM$100))</f>
        <v>16</v>
      </c>
      <c r="AM13" s="59">
        <v>135</v>
      </c>
      <c r="AN13" s="2">
        <f>IF(AM13="","",AM13/AN$1)</f>
        <v>0.36486486486486486</v>
      </c>
      <c r="AO13" s="14">
        <f>IF(AP13="","",RANK(AP13,AP$3:AP$100))</f>
        <v>13</v>
      </c>
      <c r="AP13" s="59">
        <v>138</v>
      </c>
      <c r="AQ13" s="2">
        <f>IF(AP13="","",AP13/AQ$1)</f>
        <v>0.372972972972973</v>
      </c>
      <c r="AR13" s="7">
        <f>IF(AS13="","",RANK(AS13,AS$3:AS$100))</f>
        <v>1</v>
      </c>
      <c r="AS13">
        <v>450</v>
      </c>
      <c r="AT13" s="2">
        <f>IF(AS13="","",AS13/AT$1)</f>
        <v>1</v>
      </c>
      <c r="AW13" s="2">
        <f>IF(AV13="","",AV13/AW$1)</f>
      </c>
      <c r="AY13" s="3">
        <f>IF(OR(B13="",B13&gt;10),"",11-B13)</f>
      </c>
      <c r="AZ13" s="3">
        <f>IF(OR(E13="",E13&gt;10),"",11-E13)</f>
      </c>
      <c r="BA13" s="3">
        <f>IF(OR(H13="",H13&gt;10),"",11-H13)</f>
      </c>
      <c r="BB13" s="3">
        <f>IF(OR(K13="",K13&gt;10),"",11-K13)</f>
        <v>9</v>
      </c>
      <c r="BC13" s="3">
        <f>IF(OR(N13="",N13&gt;10),"",11-N13)</f>
      </c>
      <c r="BD13" s="3">
        <f>IF(OR(Q13="",Q13&gt;10),"",11-Q13)</f>
      </c>
      <c r="BE13" s="3">
        <f>IF(OR(T13="",T13&gt;10),"",11-T13)</f>
        <v>3</v>
      </c>
      <c r="BF13" s="3">
        <f>IF(OR(W13="",W13&gt;10),"",11-W13)</f>
        <v>9</v>
      </c>
      <c r="BG13" s="3">
        <f>IF(OR(Z13="",Z13&gt;10),"",11-Z13)</f>
      </c>
      <c r="BH13" s="3">
        <f>IF(OR(AC13="",AC13&gt;10),"",11-AC13)</f>
      </c>
      <c r="BI13" s="3">
        <f>IF(OR(AF13="",AF13&gt;10),"",11-AF13)</f>
      </c>
      <c r="BJ13" s="3">
        <f>IF(OR(AI13="",AI13&gt;10),"",11-AI13)</f>
      </c>
      <c r="BK13" s="3">
        <f>IF(OR(AO13="",AO13&gt;10),"",11-AO13)</f>
      </c>
      <c r="BL13" s="3">
        <f>IF(OR(AO13="",AO13&gt;10),"",11-AO13)</f>
      </c>
      <c r="BM13" s="3">
        <f>IF(OR(AR13="",AR13&gt;10),"",11-AR13)</f>
        <v>10</v>
      </c>
      <c r="BN13" s="3">
        <f>IF(OR(AU13="",AU13&gt;10),"",11-AU13)</f>
      </c>
      <c r="BP13">
        <f>COUNT(B13,E13,H13,K13,N13,Q13,T13,W13,Z13,AC13,AF13,AI13,AL13,AO13,AR13,AU13)</f>
        <v>11</v>
      </c>
      <c r="BQ13">
        <f>C13+F13+I13+L13+O13+R13+U13+X13+AA13+AD13+AG13+AJ13+AM13+AP13+AS13+AV13</f>
        <v>1412</v>
      </c>
      <c r="BR13" s="2">
        <f>BQ13/BR$1</f>
        <v>0.2905349794238683</v>
      </c>
      <c r="BS13">
        <f>COUNT(AY13:BN13)</f>
        <v>4</v>
      </c>
      <c r="BT13">
        <f>SUM(AY13:BN13)</f>
        <v>31</v>
      </c>
      <c r="BU13" s="2">
        <f>(IF(D13="",0,D13)+IF(G13="",0,G13)+IF(J13="",0,J13)+IF(M13="",0,M13)+IF(P13="",0,P13)+IF(S13="",0,S13)+IF(V13="",0,V13)+IF(Y13="",0,Y13)+IF(AB13="",0,AB13)+IF(AE13="",0,AE13)+IF(AH13="",0,AH13)+IF(AK13="",0,AK13)+IF(AN13="",0,AN13)+IF(AQ13="",0,AQ13)+IF(AT13="",0,AT13)+IF(AW13="",0,AW13))/BP13</f>
        <v>0.37822589969648795</v>
      </c>
    </row>
    <row r="14" spans="1:73" ht="13.5" customHeight="1">
      <c r="A14" t="s">
        <v>83</v>
      </c>
      <c r="B14" s="3">
        <f>IF(C14="","",RANK(C14,C$3:C$100))</f>
      </c>
      <c r="E14" s="3">
        <f>IF(F14="","",RANK(F14,F$3:F$100))</f>
      </c>
      <c r="H14" s="3">
        <f>IF(I14="","",RANK(I14,I$3:I$100))</f>
      </c>
      <c r="K14" s="3">
        <f>IF(L14="","",RANK(L14,L$3:L$100))</f>
      </c>
      <c r="N14" s="3">
        <f>IF(O14="","",RANK(O14,O$3:O$100))</f>
      </c>
      <c r="Q14" s="3">
        <f>IF(R14="","",RANK(R14,R$3:R$100))</f>
      </c>
      <c r="T14" s="3">
        <f>IF(U14="","",RANK(U14,U$3:U$100))</f>
      </c>
      <c r="W14" s="27">
        <f>IF(X14="","",RANK(X14,X$3:X$100))</f>
        <v>6</v>
      </c>
      <c r="X14">
        <v>123</v>
      </c>
      <c r="Y14" s="2">
        <f>IF(X14="","",X14/Y$1)</f>
        <v>0.3075</v>
      </c>
      <c r="Z14" s="14">
        <f>IF(AA14="","",RANK(AA14,AA$3:AA$100))</f>
        <v>11</v>
      </c>
      <c r="AA14">
        <v>83</v>
      </c>
      <c r="AB14" s="2">
        <f>IF(AA14="","",AA14/AB$1)</f>
        <v>0.24411764705882352</v>
      </c>
      <c r="AC14" s="27">
        <f>IF(AD14="","",RANK(AD14,AD$3:AD$100))</f>
        <v>6</v>
      </c>
      <c r="AD14">
        <v>137</v>
      </c>
      <c r="AE14" s="2">
        <f>IF(AD14="","",AD14/AE$1)</f>
        <v>0.37027027027027026</v>
      </c>
      <c r="AF14" s="14">
        <f>IF(AG14="","",RANK(AG14,AG$3:AG$100))</f>
        <v>14</v>
      </c>
      <c r="AG14">
        <v>130</v>
      </c>
      <c r="AH14" s="2">
        <f>IF(AG14="","",AG14/AH$1)</f>
        <v>0.28888888888888886</v>
      </c>
      <c r="AK14" s="2">
        <f>IF(AJ14="","",AJ14/AK$1)</f>
      </c>
      <c r="AL14" s="14">
        <f>IF(AM14="","",RANK(AM14,AM$3:AM$100))</f>
        <v>9</v>
      </c>
      <c r="AM14" s="59">
        <v>153</v>
      </c>
      <c r="AN14" s="2">
        <f>IF(AM14="","",AM14/AN$1)</f>
        <v>0.4135135135135135</v>
      </c>
      <c r="AO14" s="6">
        <f>IF(AP14="","",RANK(AP14,AP$3:AP$100))</f>
        <v>3</v>
      </c>
      <c r="AP14" s="59">
        <v>151</v>
      </c>
      <c r="AQ14" s="2">
        <f>IF(AP14="","",AP14/AQ$1)</f>
        <v>0.4081081081081081</v>
      </c>
      <c r="AR14" s="7">
        <f>IF(AS14="","",RANK(AS14,AS$3:AS$100))</f>
        <v>1</v>
      </c>
      <c r="AS14">
        <v>450</v>
      </c>
      <c r="AT14" s="2">
        <f>IF(AS14="","",AS14/AT$1)</f>
        <v>1</v>
      </c>
      <c r="AU14" s="11">
        <v>5</v>
      </c>
      <c r="AV14">
        <v>134</v>
      </c>
      <c r="AW14" s="2">
        <f>IF(AV14="","",AV14/AW$1)</f>
        <v>0.29777777777777775</v>
      </c>
      <c r="AY14" s="3">
        <f>IF(OR(B14="",B14&gt;10),"",11-B14)</f>
      </c>
      <c r="AZ14" s="3">
        <f>IF(OR(E14="",E14&gt;10),"",11-E14)</f>
      </c>
      <c r="BA14" s="3">
        <f>IF(OR(H14="",H14&gt;10),"",11-H14)</f>
      </c>
      <c r="BB14" s="3">
        <f>IF(OR(K14="",K14&gt;10),"",11-K14)</f>
      </c>
      <c r="BC14" s="3">
        <f>IF(OR(N14="",N14&gt;10),"",11-N14)</f>
      </c>
      <c r="BD14" s="3">
        <f>IF(OR(Q14="",Q14&gt;10),"",11-Q14)</f>
      </c>
      <c r="BE14" s="3">
        <f>IF(OR(T14="",T14&gt;10),"",11-T14)</f>
      </c>
      <c r="BF14" s="3">
        <f>IF(OR(W14="",W14&gt;10),"",11-W14)</f>
        <v>5</v>
      </c>
      <c r="BG14" s="3">
        <f>IF(OR(Z14="",Z14&gt;10),"",11-Z14)</f>
      </c>
      <c r="BH14" s="3">
        <f>IF(OR(AC14="",AC14&gt;10),"",11-AC14)</f>
        <v>5</v>
      </c>
      <c r="BI14" s="3">
        <f>IF(OR(AF14="",AF14&gt;10),"",11-AF14)</f>
      </c>
      <c r="BJ14" s="3">
        <f>IF(OR(AI14="",AI14&gt;10),"",11-AI14)</f>
      </c>
      <c r="BK14" s="3">
        <f>IF(OR(AO14="",AO14&gt;10),"",11-AO14)</f>
        <v>8</v>
      </c>
      <c r="BL14" s="3">
        <f>IF(OR(AO14="",AO14&gt;10),"",11-AO14)</f>
        <v>8</v>
      </c>
      <c r="BM14" s="3">
        <f>IF(OR(AR14="",AR14&gt;10),"",11-AR14)</f>
        <v>10</v>
      </c>
      <c r="BN14" s="3">
        <f>IF(OR(AU14="",AU14&gt;10),"",11-AU14)</f>
        <v>6</v>
      </c>
      <c r="BP14">
        <f>COUNT(B14,E14,H14,K14,N14,Q14,T14,W14,Z14,AC14,AF14,AI14,AL14,AO14,AR14,AU14)</f>
        <v>8</v>
      </c>
      <c r="BQ14">
        <f>C14+F14+I14+L14+O14+R14+U14+X14+AA14+AD14+AG14+AJ14+AM14+AP14+AS14+AV14</f>
        <v>1361</v>
      </c>
      <c r="BR14" s="2">
        <f>BQ14/BR$1</f>
        <v>0.2800411522633745</v>
      </c>
      <c r="BS14">
        <f>COUNT(AY14:BN14)</f>
        <v>6</v>
      </c>
      <c r="BT14">
        <f>SUM(AY14:BN14)</f>
        <v>42</v>
      </c>
      <c r="BU14" s="2">
        <f>(IF(D14="",0,D14)+IF(G14="",0,G14)+IF(J14="",0,J14)+IF(M14="",0,M14)+IF(P14="",0,P14)+IF(S14="",0,S14)+IF(V14="",0,V14)+IF(Y14="",0,Y14)+IF(AB14="",0,AB14)+IF(AE14="",0,AE14)+IF(AH14="",0,AH14)+IF(AK14="",0,AK14)+IF(AN14="",0,AN14)+IF(AQ14="",0,AQ14)+IF(AT14="",0,AT14)+IF(AW14="",0,AW14))/BP14</f>
        <v>0.41627202570217275</v>
      </c>
    </row>
    <row r="15" spans="1:73" ht="13.5" customHeight="1">
      <c r="A15" t="s">
        <v>36</v>
      </c>
      <c r="B15" s="3">
        <f>IF(C15="","",RANK(C15,C$3:C$100))</f>
        <v>12</v>
      </c>
      <c r="C15">
        <v>50</v>
      </c>
      <c r="D15" s="10">
        <f>IF(C15="","",C15/D$1)</f>
        <v>0.16666666666666666</v>
      </c>
      <c r="E15" s="3">
        <f>IF(F15="","",RANK(F15,F$3:F$100))</f>
        <v>15</v>
      </c>
      <c r="F15">
        <v>50</v>
      </c>
      <c r="G15" s="2">
        <f>IF(F15="","",F15/G$1)</f>
        <v>0.25</v>
      </c>
      <c r="H15" s="3">
        <f>IF(I15="","",RANK(I15,I$3:I$100))</f>
      </c>
      <c r="J15" s="2">
        <f>IF(I15="","",I15/J$1)</f>
      </c>
      <c r="K15" s="3">
        <f>IF(L15="","",RANK(L15,L$3:L$100))</f>
      </c>
      <c r="M15" s="2">
        <f>IF(L15="","",L15/M$1)</f>
      </c>
      <c r="N15" s="27">
        <f>IF(O15="","",RANK(O15,O$3:O$100))</f>
        <v>6</v>
      </c>
      <c r="O15">
        <v>96</v>
      </c>
      <c r="P15" s="2">
        <f>IF(O15="","",O15/P$1)</f>
        <v>0.32</v>
      </c>
      <c r="Q15" s="3">
        <f>IF(R15="","",RANK(R15,R$3:R$100))</f>
      </c>
      <c r="S15" s="2">
        <f>IF(R15="","",R15/S$1)</f>
      </c>
      <c r="T15" s="3">
        <f>IF(U15="","",RANK(U15,U$3:U$100))</f>
        <v>7</v>
      </c>
      <c r="U15">
        <v>64</v>
      </c>
      <c r="V15" s="2">
        <f>IF(U15="","",U15/V$1)</f>
        <v>0.32</v>
      </c>
      <c r="W15" s="6">
        <f>IF(X15="","",RANK(X15,X$3:X$100))</f>
        <v>3</v>
      </c>
      <c r="X15">
        <v>154</v>
      </c>
      <c r="Y15" s="2">
        <f>IF(X15="","",X15/Y$1)</f>
        <v>0.385</v>
      </c>
      <c r="Z15" s="14">
        <f>IF(AA15="","",RANK(AA15,AA$3:AA$100))</f>
      </c>
      <c r="AB15" s="2">
        <f>IF(AA15="","",AA15/AB$1)</f>
      </c>
      <c r="AC15" s="7">
        <f>IF(AD15="","",RANK(AD15,AD$3:AD$100))</f>
        <v>1</v>
      </c>
      <c r="AD15">
        <v>162</v>
      </c>
      <c r="AE15" s="2">
        <f>IF(AD15="","",AD15/AE$1)</f>
        <v>0.43783783783783786</v>
      </c>
      <c r="AF15" s="14">
        <f>IF(AG15="","",RANK(AG15,AG$3:AG$100))</f>
        <v>14</v>
      </c>
      <c r="AG15">
        <v>130</v>
      </c>
      <c r="AH15" s="2">
        <f>IF(AG15="","",AG15/AH$1)</f>
        <v>0.28888888888888886</v>
      </c>
      <c r="AK15" s="2">
        <f>IF(AJ15="","",AJ15/AK$1)</f>
      </c>
      <c r="AL15" s="27">
        <f>IF(AM15="","",RANK(AM15,AM$3:AM$100))</f>
        <v>6</v>
      </c>
      <c r="AM15" s="59">
        <v>158</v>
      </c>
      <c r="AN15" s="2">
        <f>IF(AM15="","",AM15/AN$1)</f>
        <v>0.42702702702702705</v>
      </c>
      <c r="AO15" s="14">
        <f>IF(AP15="","",RANK(AP15,AP$3:AP$100))</f>
      </c>
      <c r="AQ15" s="2">
        <f>IF(AP15="","",AP15/AQ$1)</f>
      </c>
      <c r="AR15" s="7">
        <f>IF(AS15="","",RANK(AS15,AS$3:AS$100))</f>
        <v>1</v>
      </c>
      <c r="AS15">
        <v>450</v>
      </c>
      <c r="AT15" s="2">
        <f>IF(AS15="","",AS15/AT$1)</f>
        <v>1</v>
      </c>
      <c r="AW15" s="2">
        <f>IF(AV15="","",AV15/AW$1)</f>
      </c>
      <c r="AY15" s="3">
        <f>IF(OR(B15="",B15&gt;10),"",11-B15)</f>
      </c>
      <c r="AZ15" s="3">
        <f>IF(OR(E15="",E15&gt;10),"",11-E15)</f>
      </c>
      <c r="BA15" s="3">
        <f>IF(OR(H15="",H15&gt;10),"",11-H15)</f>
      </c>
      <c r="BB15" s="3">
        <f>IF(OR(K15="",K15&gt;10),"",11-K15)</f>
      </c>
      <c r="BC15" s="3">
        <f>IF(OR(N15="",N15&gt;10),"",11-N15)</f>
        <v>5</v>
      </c>
      <c r="BD15" s="3">
        <f>IF(OR(Q15="",Q15&gt;10),"",11-Q15)</f>
      </c>
      <c r="BE15" s="3">
        <f>IF(OR(T15="",T15&gt;10),"",11-T15)</f>
        <v>4</v>
      </c>
      <c r="BF15" s="3">
        <f>IF(OR(W15="",W15&gt;10),"",11-W15)</f>
        <v>8</v>
      </c>
      <c r="BG15" s="3">
        <f>IF(OR(Z15="",Z15&gt;10),"",11-Z15)</f>
      </c>
      <c r="BH15" s="3">
        <f>IF(OR(AC15="",AC15&gt;10),"",11-AC15)</f>
        <v>10</v>
      </c>
      <c r="BI15" s="3">
        <f>IF(OR(AF15="",AF15&gt;10),"",11-AF15)</f>
      </c>
      <c r="BJ15" s="3">
        <f>IF(OR(AI15="",AI15&gt;10),"",11-AI15)</f>
      </c>
      <c r="BK15" s="3">
        <f>IF(OR(AO15="",AO15&gt;10),"",11-AO15)</f>
      </c>
      <c r="BL15" s="3">
        <f>IF(OR(AO15="",AO15&gt;10),"",11-AO15)</f>
      </c>
      <c r="BM15" s="3">
        <f>IF(OR(AR15="",AR15&gt;10),"",11-AR15)</f>
        <v>10</v>
      </c>
      <c r="BN15" s="3">
        <f>IF(OR(AU15="",AU15&gt;10),"",11-AU15)</f>
      </c>
      <c r="BP15">
        <f>COUNT(B15,E15,H15,K15,N15,Q15,T15,W15,Z15,AC15,AF15,AI15,AL15,AO15,AR15,AU15)</f>
        <v>9</v>
      </c>
      <c r="BQ15">
        <f>C15+F15+I15+L15+O15+R15+U15+X15+AA15+AD15+AG15+AJ15+AM15+AP15+AS15+AV15</f>
        <v>1314</v>
      </c>
      <c r="BR15" s="2">
        <f>BQ15/BR$1</f>
        <v>0.27037037037037037</v>
      </c>
      <c r="BS15">
        <f>COUNT(AY15:BN15)</f>
        <v>5</v>
      </c>
      <c r="BT15">
        <f>SUM(AY15:BN15)</f>
        <v>37</v>
      </c>
      <c r="BU15" s="2">
        <f>(IF(D15="",0,D15)+IF(G15="",0,G15)+IF(J15="",0,J15)+IF(M15="",0,M15)+IF(P15="",0,P15)+IF(S15="",0,S15)+IF(V15="",0,V15)+IF(Y15="",0,Y15)+IF(AB15="",0,AB15)+IF(AE15="",0,AE15)+IF(AH15="",0,AH15)+IF(AK15="",0,AK15)+IF(AN15="",0,AN15)+IF(AQ15="",0,AQ15)+IF(AT15="",0,AT15)+IF(AW15="",0,AW15))/BP15</f>
        <v>0.3994911578244912</v>
      </c>
    </row>
    <row r="16" spans="1:73" ht="13.5" customHeight="1">
      <c r="A16" t="s">
        <v>52</v>
      </c>
      <c r="B16" s="3">
        <f>IF(C16="","",RANK(C16,C$3:C$100))</f>
      </c>
      <c r="D16" s="10">
        <f>IF(C16="","",C16/D$1)</f>
      </c>
      <c r="E16" s="3">
        <f>IF(F16="","",RANK(F16,F$3:F$100))</f>
      </c>
      <c r="G16" s="2">
        <f>IF(F16="","",F16/G$1)</f>
      </c>
      <c r="H16" s="3">
        <f>IF(I16="","",RANK(I16,I$3:I$100))</f>
      </c>
      <c r="J16" s="2">
        <f>IF(I16="","",I16/J$1)</f>
      </c>
      <c r="K16" s="3">
        <f>IF(L16="","",RANK(L16,L$3:L$100))</f>
      </c>
      <c r="M16" s="2">
        <f>IF(L16="","",L16/M$1)</f>
      </c>
      <c r="N16" s="3">
        <f>IF(O16="","",RANK(O16,O$3:O$100))</f>
      </c>
      <c r="P16" s="2">
        <f>IF(O16="","",O16/P$1)</f>
      </c>
      <c r="Q16" s="5">
        <f>IF(R16="","",RANK(R16,R$3:R$100))</f>
        <v>2</v>
      </c>
      <c r="R16">
        <v>65</v>
      </c>
      <c r="S16" s="2">
        <f>IF(R16="","",R16/S$1)</f>
        <v>0.43333333333333335</v>
      </c>
      <c r="T16" s="4">
        <f>IF(U16="","",RANK(U16,U$3:U$100))</f>
        <v>4</v>
      </c>
      <c r="U16">
        <v>84</v>
      </c>
      <c r="V16" s="2">
        <f>IF(U16="","",U16/V$1)</f>
        <v>0.42</v>
      </c>
      <c r="W16" s="14">
        <f>IF(X16="","",RANK(X16,X$3:X$100))</f>
        <v>15</v>
      </c>
      <c r="X16">
        <v>99</v>
      </c>
      <c r="Y16" s="2">
        <f>IF(X16="","",X16/Y$1)</f>
        <v>0.2475</v>
      </c>
      <c r="Z16" s="14">
        <f>IF(AA16="","",RANK(AA16,AA$3:AA$100))</f>
        <v>12</v>
      </c>
      <c r="AA16">
        <v>76</v>
      </c>
      <c r="AB16" s="2">
        <f>IF(AA16="","",AA16/AB$1)</f>
        <v>0.2235294117647059</v>
      </c>
      <c r="AC16" s="14">
        <f>IF(AD16="","",RANK(AD16,AD$3:AD$100))</f>
      </c>
      <c r="AE16" s="2">
        <f>IF(AD16="","",AD16/AE$1)</f>
      </c>
      <c r="AF16" s="14">
        <f>IF(AG16="","",RANK(AG16,AG$3:AG$100))</f>
        <v>12</v>
      </c>
      <c r="AG16">
        <v>136</v>
      </c>
      <c r="AH16" s="2">
        <f>IF(AG16="","",AG16/AH$1)</f>
        <v>0.3022222222222222</v>
      </c>
      <c r="AK16" s="2">
        <f>IF(AJ16="","",AJ16/AK$1)</f>
      </c>
      <c r="AL16" s="14">
        <f>IF(AM16="","",RANK(AM16,AM$3:AM$100))</f>
        <v>19</v>
      </c>
      <c r="AM16" s="59">
        <v>130</v>
      </c>
      <c r="AN16" s="2">
        <f>IF(AM16="","",AM16/AN$1)</f>
        <v>0.35135135135135137</v>
      </c>
      <c r="AO16" s="14">
        <f>IF(AP16="","",RANK(AP16,AP$3:AP$100))</f>
        <v>23</v>
      </c>
      <c r="AP16" s="59">
        <v>127</v>
      </c>
      <c r="AQ16" s="2">
        <f>IF(AP16="","",AP16/AQ$1)</f>
        <v>0.34324324324324323</v>
      </c>
      <c r="AR16" s="7">
        <f>IF(AS16="","",RANK(AS16,AS$3:AS$100))</f>
        <v>1</v>
      </c>
      <c r="AS16">
        <v>450</v>
      </c>
      <c r="AT16" s="2">
        <f>IF(AS16="","",AS16/AT$1)</f>
        <v>1</v>
      </c>
      <c r="AU16" s="14">
        <v>13</v>
      </c>
      <c r="AV16">
        <v>94</v>
      </c>
      <c r="AW16" s="2">
        <f>IF(AV16="","",AV16/AW$1)</f>
        <v>0.2088888888888889</v>
      </c>
      <c r="AY16" s="3">
        <f>IF(OR(B16="",B16&gt;10),"",11-B16)</f>
      </c>
      <c r="AZ16" s="3">
        <f>IF(OR(E16="",E16&gt;10),"",11-E16)</f>
      </c>
      <c r="BA16" s="3">
        <f>IF(OR(H16="",H16&gt;10),"",11-H16)</f>
      </c>
      <c r="BB16" s="3">
        <f>IF(OR(K16="",K16&gt;10),"",11-K16)</f>
      </c>
      <c r="BC16" s="3">
        <f>IF(OR(N16="",N16&gt;10),"",11-N16)</f>
      </c>
      <c r="BD16" s="3">
        <f>IF(OR(Q16="",Q16&gt;10),"",11-Q16)</f>
        <v>9</v>
      </c>
      <c r="BE16" s="3">
        <f>IF(OR(T16="",T16&gt;10),"",11-T16)</f>
        <v>7</v>
      </c>
      <c r="BF16" s="3">
        <f>IF(OR(W16="",W16&gt;10),"",11-W16)</f>
      </c>
      <c r="BG16" s="3">
        <f>IF(OR(Z16="",Z16&gt;10),"",11-Z16)</f>
      </c>
      <c r="BH16" s="3">
        <f>IF(OR(AC16="",AC16&gt;10),"",11-AC16)</f>
      </c>
      <c r="BI16" s="3">
        <f>IF(OR(AF16="",AF16&gt;10),"",11-AF16)</f>
      </c>
      <c r="BJ16" s="3">
        <f>IF(OR(AI16="",AI16&gt;10),"",11-AI16)</f>
      </c>
      <c r="BK16" s="3">
        <f>IF(OR(AO16="",AO16&gt;10),"",11-AO16)</f>
      </c>
      <c r="BL16" s="3">
        <f>IF(OR(AO16="",AO16&gt;10),"",11-AO16)</f>
      </c>
      <c r="BM16" s="3">
        <f>IF(OR(AR16="",AR16&gt;10),"",11-AR16)</f>
        <v>10</v>
      </c>
      <c r="BN16" s="3">
        <f>IF(OR(AU16="",AU16&gt;10),"",11-AU16)</f>
      </c>
      <c r="BP16">
        <f>COUNT(B16,E16,H16,K16,N16,Q16,T16,W16,Z16,AC16,AF16,AI16,AL16,AO16,AR16,AU16)</f>
        <v>9</v>
      </c>
      <c r="BQ16">
        <f>C16+F16+I16+L16+O16+R16+U16+X16+AA16+AD16+AG16+AJ16+AM16+AP16+AS16+AV16</f>
        <v>1261</v>
      </c>
      <c r="BR16" s="2">
        <f>BQ16/BR$1</f>
        <v>0.2594650205761317</v>
      </c>
      <c r="BS16">
        <f>COUNT(AY16:BN16)</f>
        <v>3</v>
      </c>
      <c r="BT16">
        <f>SUM(AY16:BN16)</f>
        <v>26</v>
      </c>
      <c r="BU16" s="2">
        <f>(IF(D16="",0,D16)+IF(G16="",0,G16)+IF(J16="",0,J16)+IF(M16="",0,M16)+IF(P16="",0,P16)+IF(S16="",0,S16)+IF(V16="",0,V16)+IF(Y16="",0,Y16)+IF(AB16="",0,AB16)+IF(AE16="",0,AE16)+IF(AH16="",0,AH16)+IF(AK16="",0,AK16)+IF(AN16="",0,AN16)+IF(AQ16="",0,AQ16)+IF(AT16="",0,AT16)+IF(AW16="",0,AW16))/BP16</f>
        <v>0.3922298278670827</v>
      </c>
    </row>
    <row r="17" spans="1:73" ht="13.5" customHeight="1">
      <c r="A17" t="s">
        <v>37</v>
      </c>
      <c r="B17" s="3">
        <f>IF(C17="","",RANK(C17,C$3:C$100))</f>
      </c>
      <c r="D17" s="10">
        <f>IF(C17="","",C17/D$1)</f>
      </c>
      <c r="E17" s="3">
        <f>IF(F17="","",RANK(F17,F$3:F$100))</f>
      </c>
      <c r="G17" s="2">
        <f>IF(F17="","",F17/G$1)</f>
      </c>
      <c r="H17" s="3">
        <f>IF(I17="","",RANK(I17,I$3:I$100))</f>
        <v>15</v>
      </c>
      <c r="I17">
        <v>92</v>
      </c>
      <c r="J17" s="2">
        <f>IF(I17="","",I17/J$1)</f>
        <v>0.30666666666666664</v>
      </c>
      <c r="K17" s="3">
        <f>IF(L17="","",RANK(L17,L$3:L$100))</f>
        <v>22</v>
      </c>
      <c r="L17">
        <v>37</v>
      </c>
      <c r="M17" s="2">
        <f>IF(L17="","",L17/M$1)</f>
        <v>0.20555555555555555</v>
      </c>
      <c r="N17" s="3">
        <f>IF(O17="","",RANK(O17,O$3:O$100))</f>
      </c>
      <c r="P17" s="2">
        <f>IF(O17="","",O17/P$1)</f>
      </c>
      <c r="Q17" s="3">
        <f>IF(R17="","",RANK(R17,R$3:R$100))</f>
      </c>
      <c r="S17" s="2">
        <f>IF(R17="","",R17/S$1)</f>
      </c>
      <c r="T17" s="3">
        <f>IF(U17="","",RANK(U17,U$3:U$100))</f>
      </c>
      <c r="V17" s="2">
        <f>IF(U17="","",U17/V$1)</f>
      </c>
      <c r="W17" s="14">
        <f>IF(X17="","",RANK(X17,X$3:X$100))</f>
        <v>11</v>
      </c>
      <c r="X17">
        <v>113</v>
      </c>
      <c r="Y17" s="2">
        <f>IF(X17="","",X17/Y$1)</f>
        <v>0.2825</v>
      </c>
      <c r="Z17" s="7">
        <f>IF(AA17="","",RANK(AA17,AA$3:AA$100))</f>
        <v>1</v>
      </c>
      <c r="AA17">
        <v>126</v>
      </c>
      <c r="AB17" s="2">
        <f>IF(AA17="","",AA17/AB$1)</f>
        <v>0.37058823529411766</v>
      </c>
      <c r="AC17" s="14">
        <f>IF(AD17="","",RANK(AD17,AD$3:AD$100))</f>
        <v>16</v>
      </c>
      <c r="AD17">
        <v>104</v>
      </c>
      <c r="AE17" s="2">
        <f>IF(AD17="","",AD17/AE$1)</f>
        <v>0.2810810810810811</v>
      </c>
      <c r="AF17" s="14">
        <f>IF(AG17="","",RANK(AG17,AG$3:AG$100))</f>
        <v>21</v>
      </c>
      <c r="AG17">
        <v>80</v>
      </c>
      <c r="AH17" s="2">
        <f>IF(AG17="","",AG17/AH$1)</f>
        <v>0.17777777777777778</v>
      </c>
      <c r="AK17" s="2">
        <f>IF(AJ17="","",AJ17/AK$1)</f>
      </c>
      <c r="AL17" s="14">
        <f>IF(AM17="","",RANK(AM17,AM$3:AM$100))</f>
        <v>24</v>
      </c>
      <c r="AM17" s="59">
        <v>114</v>
      </c>
      <c r="AN17" s="2">
        <f>IF(AM17="","",AM17/AN$1)</f>
        <v>0.3081081081081081</v>
      </c>
      <c r="AO17" s="14">
        <f>IF(AP17="","",RANK(AP17,AP$3:AP$100))</f>
        <v>19</v>
      </c>
      <c r="AP17" s="59">
        <v>131</v>
      </c>
      <c r="AQ17" s="2">
        <f>IF(AP17="","",AP17/AQ$1)</f>
        <v>0.35405405405405405</v>
      </c>
      <c r="AR17" s="7">
        <f>IF(AS17="","",RANK(AS17,AS$3:AS$100))</f>
        <v>1</v>
      </c>
      <c r="AS17">
        <v>450</v>
      </c>
      <c r="AT17" s="2">
        <f>IF(AS17="","",AS17/AT$1)</f>
        <v>1</v>
      </c>
      <c r="AW17" s="2">
        <f>IF(AV17="","",AV17/AW$1)</f>
      </c>
      <c r="AY17" s="3">
        <f>IF(OR(B17="",B17&gt;10),"",11-B17)</f>
      </c>
      <c r="AZ17" s="3">
        <f>IF(OR(E17="",E17&gt;10),"",11-E17)</f>
      </c>
      <c r="BA17" s="3">
        <f>IF(OR(H17="",H17&gt;10),"",11-H17)</f>
      </c>
      <c r="BB17" s="3">
        <f>IF(OR(K17="",K17&gt;10),"",11-K17)</f>
      </c>
      <c r="BC17" s="3">
        <f>IF(OR(N17="",N17&gt;10),"",11-N17)</f>
      </c>
      <c r="BD17" s="3">
        <f>IF(OR(Q17="",Q17&gt;10),"",11-Q17)</f>
      </c>
      <c r="BE17" s="3">
        <f>IF(OR(T17="",T17&gt;10),"",11-T17)</f>
      </c>
      <c r="BF17" s="3">
        <f>IF(OR(W17="",W17&gt;10),"",11-W17)</f>
      </c>
      <c r="BG17" s="3">
        <f>IF(OR(Z17="",Z17&gt;10),"",11-Z17)</f>
        <v>10</v>
      </c>
      <c r="BH17" s="3">
        <f>IF(OR(AC17="",AC17&gt;10),"",11-AC17)</f>
      </c>
      <c r="BI17" s="3">
        <f>IF(OR(AF17="",AF17&gt;10),"",11-AF17)</f>
      </c>
      <c r="BJ17" s="3">
        <f>IF(OR(AI17="",AI17&gt;10),"",11-AI17)</f>
      </c>
      <c r="BK17" s="3">
        <f>IF(OR(AO17="",AO17&gt;10),"",11-AO17)</f>
      </c>
      <c r="BL17" s="3">
        <f>IF(OR(AO17="",AO17&gt;10),"",11-AO17)</f>
      </c>
      <c r="BM17" s="3">
        <f>IF(OR(AR17="",AR17&gt;10),"",11-AR17)</f>
        <v>10</v>
      </c>
      <c r="BN17" s="3">
        <f>IF(OR(AU17="",AU17&gt;10),"",11-AU17)</f>
      </c>
      <c r="BP17">
        <f>COUNT(B17,E17,H17,K17,N17,Q17,T17,W17,Z17,AC17,AF17,AI17,AL17,AO17,AR17,AU17)</f>
        <v>9</v>
      </c>
      <c r="BQ17">
        <f>C17+F17+I17+L17+O17+R17+U17+X17+AA17+AD17+AG17+AJ17+AM17+AP17+AS17+AV17</f>
        <v>1247</v>
      </c>
      <c r="BR17" s="2">
        <f>BQ17/BR$1</f>
        <v>0.2565843621399177</v>
      </c>
      <c r="BS17">
        <f>COUNT(AY17:BN17)</f>
        <v>2</v>
      </c>
      <c r="BT17">
        <f>SUM(AY17:BN17)</f>
        <v>20</v>
      </c>
      <c r="BU17" s="2">
        <f>(IF(D17="",0,D17)+IF(G17="",0,G17)+IF(J17="",0,J17)+IF(M17="",0,M17)+IF(P17="",0,P17)+IF(S17="",0,S17)+IF(V17="",0,V17)+IF(Y17="",0,Y17)+IF(AB17="",0,AB17)+IF(AE17="",0,AE17)+IF(AH17="",0,AH17)+IF(AK17="",0,AK17)+IF(AN17="",0,AN17)+IF(AQ17="",0,AQ17)+IF(AT17="",0,AT17)+IF(AW17="",0,AW17))/BP17</f>
        <v>0.3651479420597068</v>
      </c>
    </row>
    <row r="18" spans="1:73" ht="13.5" customHeight="1">
      <c r="A18" t="s">
        <v>55</v>
      </c>
      <c r="B18" s="3">
        <f>IF(C18="","",RANK(C18,C$3:C$100))</f>
      </c>
      <c r="D18" s="10">
        <f>IF(C18="","",C18/D$1)</f>
      </c>
      <c r="E18" s="3">
        <f>IF(F18="","",RANK(F18,F$3:F$100))</f>
      </c>
      <c r="G18" s="2">
        <f>IF(F18="","",F18/G$1)</f>
      </c>
      <c r="H18" s="3">
        <f>IF(I18="","",RANK(I18,I$3:I$100))</f>
      </c>
      <c r="J18" s="2">
        <f>IF(I18="","",I18/J$1)</f>
      </c>
      <c r="K18" s="3">
        <f>IF(L18="","",RANK(L18,L$3:L$100))</f>
      </c>
      <c r="M18" s="2">
        <f>IF(L18="","",L18/M$1)</f>
      </c>
      <c r="N18" s="3">
        <f>IF(O18="","",RANK(O18,O$3:O$100))</f>
      </c>
      <c r="P18" s="2">
        <f>IF(O18="","",O18/P$1)</f>
      </c>
      <c r="Q18" s="6">
        <f>IF(R18="","",RANK(R18,R$3:R$100))</f>
        <v>3</v>
      </c>
      <c r="R18">
        <v>62</v>
      </c>
      <c r="S18" s="2">
        <f>IF(R18="","",R18/S$1)</f>
        <v>0.41333333333333333</v>
      </c>
      <c r="T18" s="3">
        <f>IF(U18="","",RANK(U18,U$3:U$100))</f>
        <v>10</v>
      </c>
      <c r="U18">
        <v>54</v>
      </c>
      <c r="V18" s="2">
        <f>IF(U18="","",U18/V$1)</f>
        <v>0.27</v>
      </c>
      <c r="W18" s="3">
        <f>IF(X18="","",RANK(X18,X$3:X$100))</f>
        <v>7</v>
      </c>
      <c r="X18">
        <v>120</v>
      </c>
      <c r="Y18" s="2">
        <f>IF(X18="","",X18/Y$1)</f>
        <v>0.3</v>
      </c>
      <c r="Z18" s="14">
        <f>IF(AA18="","",RANK(AA18,AA$3:AA$100))</f>
      </c>
      <c r="AB18" s="2">
        <f>IF(AA18="","",AA18/AB$1)</f>
      </c>
      <c r="AC18" s="5">
        <f>IF(AD18="","",RANK(AD18,AD$3:AD$100))</f>
        <v>2</v>
      </c>
      <c r="AD18">
        <v>154</v>
      </c>
      <c r="AE18" s="2">
        <f>IF(AD18="","",AD18/AE$1)</f>
        <v>0.41621621621621624</v>
      </c>
      <c r="AF18" s="4">
        <f>IF(AG18="","",RANK(AG18,AG$3:AG$100))</f>
        <v>4</v>
      </c>
      <c r="AG18">
        <v>170</v>
      </c>
      <c r="AH18" s="2">
        <f>IF(AG18="","",AG18/AH$1)</f>
        <v>0.37777777777777777</v>
      </c>
      <c r="AK18" s="2">
        <f>IF(AJ18="","",AJ18/AK$1)</f>
      </c>
      <c r="AL18" s="27">
        <f>IF(AM18="","",RANK(AM18,AM$3:AM$100))</f>
        <v>6</v>
      </c>
      <c r="AM18" s="59">
        <v>158</v>
      </c>
      <c r="AN18" s="2">
        <f>IF(AM18="","",AM18/AN$1)</f>
        <v>0.42702702702702705</v>
      </c>
      <c r="AO18" s="14">
        <f>IF(AP18="","",RANK(AP18,AP$3:AP$100))</f>
      </c>
      <c r="AQ18" s="2">
        <f>IF(AP18="","",AP18/AQ$1)</f>
      </c>
      <c r="AR18" s="7">
        <f>IF(AS18="","",RANK(AS18,AS$3:AS$100))</f>
        <v>1</v>
      </c>
      <c r="AS18">
        <v>450</v>
      </c>
      <c r="AT18" s="2">
        <f>IF(AS18="","",AS18/AT$1)</f>
        <v>1</v>
      </c>
      <c r="AW18" s="2">
        <f>IF(AV18="","",AV18/AW$1)</f>
      </c>
      <c r="AY18" s="3">
        <f>IF(OR(B18="",B18&gt;10),"",11-B18)</f>
      </c>
      <c r="AZ18" s="3">
        <f>IF(OR(E18="",E18&gt;10),"",11-E18)</f>
      </c>
      <c r="BA18" s="3">
        <f>IF(OR(H18="",H18&gt;10),"",11-H18)</f>
      </c>
      <c r="BB18" s="3">
        <f>IF(OR(K18="",K18&gt;10),"",11-K18)</f>
      </c>
      <c r="BC18" s="3">
        <f>IF(OR(N18="",N18&gt;10),"",11-N18)</f>
      </c>
      <c r="BD18" s="3">
        <f>IF(OR(Q18="",Q18&gt;10),"",11-Q18)</f>
        <v>8</v>
      </c>
      <c r="BE18" s="3">
        <f>IF(OR(T18="",T18&gt;10),"",11-T18)</f>
        <v>1</v>
      </c>
      <c r="BF18" s="3">
        <f>IF(OR(W18="",W18&gt;10),"",11-W18)</f>
        <v>4</v>
      </c>
      <c r="BG18" s="3">
        <f>IF(OR(Z18="",Z18&gt;10),"",11-Z18)</f>
      </c>
      <c r="BH18" s="3">
        <f>IF(OR(AC18="",AC18&gt;10),"",11-AC18)</f>
        <v>9</v>
      </c>
      <c r="BI18" s="3">
        <f>IF(OR(AF18="",AF18&gt;10),"",11-AF18)</f>
        <v>7</v>
      </c>
      <c r="BJ18" s="3">
        <f>IF(OR(AI18="",AI18&gt;10),"",11-AI18)</f>
      </c>
      <c r="BK18" s="3">
        <f>IF(OR(AO18="",AO18&gt;10),"",11-AO18)</f>
      </c>
      <c r="BL18" s="3">
        <f>IF(OR(AO18="",AO18&gt;10),"",11-AO18)</f>
      </c>
      <c r="BM18" s="3">
        <f>IF(OR(AR18="",AR18&gt;10),"",11-AR18)</f>
        <v>10</v>
      </c>
      <c r="BN18" s="3">
        <f>IF(OR(AU18="",AU18&gt;10),"",11-AU18)</f>
      </c>
      <c r="BP18">
        <f>COUNT(B18,E18,H18,K18,N18,Q18,T18,W18,Z18,AC18,AF18,AI18,AL18,AO18,AR18,AU18)</f>
        <v>7</v>
      </c>
      <c r="BQ18">
        <f>C18+F18+I18+L18+O18+R18+U18+X18+AA18+AD18+AG18+AJ18+AM18+AP18+AS18+AV18</f>
        <v>1168</v>
      </c>
      <c r="BR18" s="2">
        <f>BQ18/BR$1</f>
        <v>0.2403292181069959</v>
      </c>
      <c r="BS18">
        <f>COUNT(AY18:BN18)</f>
        <v>6</v>
      </c>
      <c r="BT18">
        <f>SUM(AY18:BN18)</f>
        <v>39</v>
      </c>
      <c r="BU18" s="2">
        <f>(IF(D18="",0,D18)+IF(G18="",0,G18)+IF(J18="",0,J18)+IF(M18="",0,M18)+IF(P18="",0,P18)+IF(S18="",0,S18)+IF(V18="",0,V18)+IF(Y18="",0,Y18)+IF(AB18="",0,AB18)+IF(AE18="",0,AE18)+IF(AH18="",0,AH18)+IF(AK18="",0,AK18)+IF(AN18="",0,AN18)+IF(AQ18="",0,AQ18)+IF(AT18="",0,AT18)+IF(AW18="",0,AW18))/BP18</f>
        <v>0.45776490776490775</v>
      </c>
    </row>
    <row r="19" spans="1:73" ht="13.5" customHeight="1">
      <c r="A19" t="s">
        <v>128</v>
      </c>
      <c r="AF19" s="14">
        <f>IF(AG19="","",RANK(AG19,AG$3:AG$100))</f>
        <v>13</v>
      </c>
      <c r="AG19">
        <v>133</v>
      </c>
      <c r="AH19" s="2">
        <f>IF(AG19="","",AG19/AH$1)</f>
        <v>0.29555555555555557</v>
      </c>
      <c r="AI19" s="11">
        <v>5</v>
      </c>
      <c r="AJ19">
        <v>141</v>
      </c>
      <c r="AK19" s="2">
        <f>IF(AJ19="","",AJ19/AK$1)</f>
        <v>0.3810810810810811</v>
      </c>
      <c r="AL19" s="11">
        <f>IF(AM19="","",RANK(AM19,AM$3:AM$100))</f>
        <v>5</v>
      </c>
      <c r="AM19" s="59">
        <v>161</v>
      </c>
      <c r="AN19" s="2">
        <f>IF(AM19="","",AM19/AN$1)</f>
        <v>0.43513513513513513</v>
      </c>
      <c r="AO19" s="14">
        <f>IF(AP19="","",RANK(AP19,AP$3:AP$100))</f>
        <v>15</v>
      </c>
      <c r="AP19" s="59">
        <v>134</v>
      </c>
      <c r="AQ19" s="2">
        <f>IF(AP19="","",AP19/AQ$1)</f>
        <v>0.3621621621621622</v>
      </c>
      <c r="AR19" s="7">
        <f>IF(AS19="","",RANK(AS19,AS$3:AS$100))</f>
        <v>1</v>
      </c>
      <c r="AS19">
        <v>450</v>
      </c>
      <c r="AT19" s="2">
        <f>IF(AS19="","",AS19/AT$1)</f>
        <v>1</v>
      </c>
      <c r="AU19" s="6">
        <v>3</v>
      </c>
      <c r="AV19">
        <v>141</v>
      </c>
      <c r="AW19" s="2">
        <f>IF(AV19="","",AV19/AW$1)</f>
        <v>0.31333333333333335</v>
      </c>
      <c r="AY19" s="3">
        <f>IF(OR(B19="",B19&gt;10),"",11-B19)</f>
      </c>
      <c r="AZ19" s="3">
        <f>IF(OR(E19="",E19&gt;10),"",11-E19)</f>
      </c>
      <c r="BA19" s="3">
        <f>IF(OR(H19="",H19&gt;10),"",11-H19)</f>
      </c>
      <c r="BB19" s="3">
        <f>IF(OR(K19="",K19&gt;10),"",11-K19)</f>
      </c>
      <c r="BC19" s="3">
        <f>IF(OR(N19="",N19&gt;10),"",11-N19)</f>
      </c>
      <c r="BD19" s="3">
        <f>IF(OR(Q19="",Q19&gt;10),"",11-Q19)</f>
      </c>
      <c r="BE19" s="3">
        <f>IF(OR(T19="",T19&gt;10),"",11-T19)</f>
      </c>
      <c r="BF19" s="3">
        <f>IF(OR(W19="",W19&gt;10),"",11-W19)</f>
      </c>
      <c r="BG19" s="3">
        <f>IF(OR(Z19="",Z19&gt;10),"",11-Z19)</f>
      </c>
      <c r="BH19" s="3">
        <f>IF(OR(AC19="",AC19&gt;10),"",11-AC19)</f>
      </c>
      <c r="BI19" s="3">
        <f>IF(OR(AF19="",AF19&gt;10),"",11-AF19)</f>
      </c>
      <c r="BJ19" s="3">
        <f>IF(OR(AI19="",AI19&gt;10),"",11-AI19)</f>
        <v>6</v>
      </c>
      <c r="BK19" s="3">
        <f>IF(OR(AO19="",AO19&gt;10),"",11-AO19)</f>
      </c>
      <c r="BL19" s="3">
        <f>IF(OR(AO19="",AO19&gt;10),"",11-AO19)</f>
      </c>
      <c r="BM19" s="3">
        <f>IF(OR(AR19="",AR19&gt;10),"",11-AR19)</f>
        <v>10</v>
      </c>
      <c r="BN19" s="3">
        <f>IF(OR(AU19="",AU19&gt;10),"",11-AU19)</f>
        <v>8</v>
      </c>
      <c r="BP19">
        <f>COUNT(B19,E19,H19,K19,N19,Q19,T19,W19,Z19,AC19,AF19,AI19,AL19,AO19,AR19,AU19)</f>
        <v>6</v>
      </c>
      <c r="BQ19">
        <f>C19+F19+I19+L19+O19+R19+U19+X19+AA19+AD19+AG19+AJ19+AM19+AP19+AS19+AV19</f>
        <v>1160</v>
      </c>
      <c r="BR19" s="2">
        <f>BQ19/BR$1</f>
        <v>0.23868312757201646</v>
      </c>
      <c r="BS19">
        <f>COUNT(AY19:BN19)</f>
        <v>3</v>
      </c>
      <c r="BT19">
        <f>SUM(AY19:BN19)</f>
        <v>24</v>
      </c>
      <c r="BU19" s="2">
        <f>(IF(D19="",0,D19)+IF(G19="",0,G19)+IF(J19="",0,J19)+IF(M19="",0,M19)+IF(P19="",0,P19)+IF(S19="",0,S19)+IF(V19="",0,V19)+IF(Y19="",0,Y19)+IF(AB19="",0,AB19)+IF(AE19="",0,AE19)+IF(AH19="",0,AH19)+IF(AK19="",0,AK19)+IF(AN19="",0,AN19)+IF(AQ19="",0,AQ19)+IF(AT19="",0,AT19)+IF(AW19="",0,AW19))/BP19</f>
        <v>0.46454454454454464</v>
      </c>
    </row>
    <row r="20" spans="1:73" ht="13.5" customHeight="1">
      <c r="A20" t="s">
        <v>82</v>
      </c>
      <c r="B20" s="3">
        <f>IF(C20="","",RANK(C20,C$3:C$100))</f>
      </c>
      <c r="E20" s="3">
        <f>IF(F20="","",RANK(F20,F$3:F$100))</f>
      </c>
      <c r="H20" s="3">
        <f>IF(I20="","",RANK(I20,I$3:I$100))</f>
      </c>
      <c r="K20" s="3">
        <f>IF(L20="","",RANK(L20,L$3:L$100))</f>
      </c>
      <c r="N20" s="3">
        <f>IF(O20="","",RANK(O20,O$3:O$100))</f>
      </c>
      <c r="Q20" s="3">
        <f>IF(R20="","",RANK(R20,R$3:R$100))</f>
      </c>
      <c r="T20" s="3">
        <f>IF(U20="","",RANK(U20,U$3:U$100))</f>
      </c>
      <c r="W20" s="7">
        <f>IF(X20="","",RANK(X20,X$3:X$100))</f>
        <v>1</v>
      </c>
      <c r="X20">
        <v>171</v>
      </c>
      <c r="Y20" s="2">
        <f>IF(X20="","",X20/Y$1)</f>
        <v>0.4275</v>
      </c>
      <c r="Z20" s="14">
        <f>IF(AA20="","",RANK(AA20,AA$3:AA$100))</f>
      </c>
      <c r="AB20" s="2">
        <f>IF(AA20="","",AA20/AB$1)</f>
      </c>
      <c r="AC20" s="14">
        <f>IF(AD20="","",RANK(AD20,AD$3:AD$100))</f>
        <v>12</v>
      </c>
      <c r="AD20">
        <v>128</v>
      </c>
      <c r="AE20" s="2">
        <f>IF(AD20="","",AD20/AE$1)</f>
        <v>0.34594594594594597</v>
      </c>
      <c r="AF20" s="11">
        <f>IF(AG20="","",RANK(AG20,AG$3:AG$100))</f>
        <v>5</v>
      </c>
      <c r="AG20">
        <v>163</v>
      </c>
      <c r="AH20" s="2">
        <f>IF(AG20="","",AG20/AH$1)</f>
        <v>0.3622222222222222</v>
      </c>
      <c r="AK20" s="2">
        <f>IF(AJ20="","",AJ20/AK$1)</f>
      </c>
      <c r="AL20" s="14">
        <f>IF(AM20="","",RANK(AM20,AM$3:AM$100))</f>
        <v>15</v>
      </c>
      <c r="AM20" s="59">
        <v>136</v>
      </c>
      <c r="AN20" s="2">
        <f>IF(AM20="","",AM20/AN$1)</f>
        <v>0.3675675675675676</v>
      </c>
      <c r="AO20" s="14">
        <f>IF(AP20="","",RANK(AP20,AP$3:AP$100))</f>
      </c>
      <c r="AQ20" s="2">
        <f>IF(AP20="","",AP20/AQ$1)</f>
      </c>
      <c r="AR20" s="7">
        <f>IF(AS20="","",RANK(AS20,AS$3:AS$100))</f>
        <v>1</v>
      </c>
      <c r="AS20">
        <v>450</v>
      </c>
      <c r="AT20" s="2">
        <f>IF(AS20="","",AS20/AT$1)</f>
        <v>1</v>
      </c>
      <c r="AW20" s="2">
        <f>IF(AV20="","",AV20/AW$1)</f>
      </c>
      <c r="AY20" s="3">
        <f>IF(OR(B20="",B20&gt;10),"",11-B20)</f>
      </c>
      <c r="AZ20" s="3">
        <f>IF(OR(E20="",E20&gt;10),"",11-E20)</f>
      </c>
      <c r="BA20" s="3">
        <f>IF(OR(H20="",H20&gt;10),"",11-H20)</f>
      </c>
      <c r="BB20" s="3">
        <f>IF(OR(K20="",K20&gt;10),"",11-K20)</f>
      </c>
      <c r="BC20" s="3">
        <f>IF(OR(N20="",N20&gt;10),"",11-N20)</f>
      </c>
      <c r="BD20" s="3">
        <f>IF(OR(Q20="",Q20&gt;10),"",11-Q20)</f>
      </c>
      <c r="BE20" s="3">
        <f>IF(OR(T20="",T20&gt;10),"",11-T20)</f>
      </c>
      <c r="BF20" s="3">
        <f>IF(OR(W20="",W20&gt;10),"",11-W20)</f>
        <v>10</v>
      </c>
      <c r="BG20" s="3">
        <f>IF(OR(Z20="",Z20&gt;10),"",11-Z20)</f>
      </c>
      <c r="BH20" s="3">
        <f>IF(OR(AC20="",AC20&gt;10),"",11-AC20)</f>
      </c>
      <c r="BI20" s="3">
        <f>IF(OR(AF20="",AF20&gt;10),"",11-AF20)</f>
        <v>6</v>
      </c>
      <c r="BJ20" s="3">
        <f>IF(OR(AI20="",AI20&gt;10),"",11-AI20)</f>
      </c>
      <c r="BK20" s="3">
        <f>IF(OR(AO20="",AO20&gt;10),"",11-AO20)</f>
      </c>
      <c r="BL20" s="3">
        <f>IF(OR(AO20="",AO20&gt;10),"",11-AO20)</f>
      </c>
      <c r="BM20" s="3">
        <f>IF(OR(AR20="",AR20&gt;10),"",11-AR20)</f>
        <v>10</v>
      </c>
      <c r="BN20" s="3">
        <f>IF(OR(AU20="",AU20&gt;10),"",11-AU20)</f>
      </c>
      <c r="BP20">
        <f>COUNT(B20,E20,H20,K20,N20,Q20,T20,W20,Z20,AC20,AF20,AI20,AL20,AO20,AR20,AU20)</f>
        <v>5</v>
      </c>
      <c r="BQ20">
        <f>C20+F20+I20+L20+O20+R20+U20+X20+AA20+AD20+AG20+AJ20+AM20+AP20+AS20+AV20</f>
        <v>1048</v>
      </c>
      <c r="BR20" s="2">
        <f>BQ20/BR$1</f>
        <v>0.21563786008230454</v>
      </c>
      <c r="BS20">
        <f>COUNT(AY20:BN20)</f>
        <v>3</v>
      </c>
      <c r="BT20">
        <f>SUM(AY20:BN20)</f>
        <v>26</v>
      </c>
      <c r="BU20" s="2">
        <f>(IF(D20="",0,D20)+IF(G20="",0,G20)+IF(J20="",0,J20)+IF(M20="",0,M20)+IF(P20="",0,P20)+IF(S20="",0,S20)+IF(V20="",0,V20)+IF(Y20="",0,Y20)+IF(AB20="",0,AB20)+IF(AE20="",0,AE20)+IF(AH20="",0,AH20)+IF(AK20="",0,AK20)+IF(AN20="",0,AN20)+IF(AQ20="",0,AQ20)+IF(AT20="",0,AT20)+IF(AW20="",0,AW20))/BP20</f>
        <v>0.5006471471471471</v>
      </c>
    </row>
    <row r="21" spans="1:73" ht="13.5" customHeight="1">
      <c r="A21" t="s">
        <v>32</v>
      </c>
      <c r="B21" s="3">
        <f>IF(C21="","",RANK(C21,C$3:C$100))</f>
        <v>9</v>
      </c>
      <c r="C21">
        <v>75</v>
      </c>
      <c r="D21" s="10">
        <f>IF(C21="","",C21/D$1)</f>
        <v>0.25</v>
      </c>
      <c r="E21" s="3">
        <f>IF(F21="","",RANK(F21,F$3:F$100))</f>
      </c>
      <c r="G21" s="2">
        <f>IF(F21="","",F21/G$1)</f>
      </c>
      <c r="H21" s="3">
        <f>IF(I21="","",RANK(I21,I$3:I$100))</f>
        <v>20</v>
      </c>
      <c r="I21">
        <v>46</v>
      </c>
      <c r="J21" s="2">
        <f>IF(I21="","",I21/J$1)</f>
        <v>0.15333333333333332</v>
      </c>
      <c r="K21" s="3">
        <f>IF(L21="","",RANK(L21,L$3:L$100))</f>
        <v>24</v>
      </c>
      <c r="L21">
        <v>34</v>
      </c>
      <c r="M21" s="2">
        <f>IF(L21="","",L21/M$1)</f>
        <v>0.18888888888888888</v>
      </c>
      <c r="N21" s="3">
        <f>IF(O21="","",RANK(O21,O$3:O$100))</f>
        <v>7</v>
      </c>
      <c r="O21">
        <v>93</v>
      </c>
      <c r="P21" s="2">
        <f>IF(O21="","",O21/P$1)</f>
        <v>0.31</v>
      </c>
      <c r="Q21" s="3">
        <f>IF(R21="","",RANK(R21,R$3:R$100))</f>
        <v>18</v>
      </c>
      <c r="R21">
        <v>36</v>
      </c>
      <c r="S21" s="2">
        <f>IF(R21="","",R21/S$1)</f>
        <v>0.24</v>
      </c>
      <c r="T21" s="3">
        <f>IF(U21="","",RANK(U21,U$3:U$100))</f>
        <v>9</v>
      </c>
      <c r="U21">
        <v>55</v>
      </c>
      <c r="V21" s="2">
        <f>IF(U21="","",U21/V$1)</f>
        <v>0.275</v>
      </c>
      <c r="W21" s="14">
        <f>IF(X21="","",RANK(X21,X$3:X$100))</f>
      </c>
      <c r="Y21" s="2">
        <f>IF(X21="","",X21/Y$1)</f>
      </c>
      <c r="Z21" s="14">
        <f>IF(AA21="","",RANK(AA21,AA$3:AA$100))</f>
      </c>
      <c r="AB21" s="2">
        <f>IF(AA21="","",AA21/AB$1)</f>
      </c>
      <c r="AC21" s="14">
        <f>IF(AD21="","",RANK(AD21,AD$3:AD$100))</f>
      </c>
      <c r="AE21" s="2">
        <f>IF(AD21="","",AD21/AE$1)</f>
      </c>
      <c r="AF21" s="14">
        <f>IF(AG21="","",RANK(AG21,AG$3:AG$100))</f>
        <v>17</v>
      </c>
      <c r="AG21">
        <v>126</v>
      </c>
      <c r="AH21" s="2">
        <f>IF(AG21="","",AG21/AH$1)</f>
        <v>0.28</v>
      </c>
      <c r="AK21" s="2">
        <f>IF(AJ21="","",AJ21/AK$1)</f>
      </c>
      <c r="AL21" s="14">
        <f>IF(AM21="","",RANK(AM21,AM$3:AM$100))</f>
        <v>26</v>
      </c>
      <c r="AM21" s="59">
        <v>110</v>
      </c>
      <c r="AN21" s="2">
        <f>IF(AM21="","",AM21/AN$1)</f>
        <v>0.2972972972972973</v>
      </c>
      <c r="AO21" s="14">
        <f>IF(AP21="","",RANK(AP21,AP$3:AP$100))</f>
      </c>
      <c r="AQ21" s="2">
        <f>IF(AP21="","",AP21/AQ$1)</f>
      </c>
      <c r="AR21" s="7">
        <f>IF(AS21="","",RANK(AS21,AS$3:AS$100))</f>
        <v>1</v>
      </c>
      <c r="AS21">
        <v>450</v>
      </c>
      <c r="AT21" s="2">
        <f>IF(AS21="","",AS21/AT$1)</f>
        <v>1</v>
      </c>
      <c r="AW21" s="2">
        <f>IF(AV21="","",AV21/AW$1)</f>
      </c>
      <c r="AY21" s="3">
        <f>IF(OR(B21="",B21&gt;10),"",11-B21)</f>
        <v>2</v>
      </c>
      <c r="AZ21" s="3">
        <f>IF(OR(E21="",E21&gt;10),"",11-E21)</f>
      </c>
      <c r="BA21" s="3">
        <f>IF(OR(H21="",H21&gt;10),"",11-H21)</f>
      </c>
      <c r="BB21" s="3">
        <f>IF(OR(K21="",K21&gt;10),"",11-K21)</f>
      </c>
      <c r="BC21" s="3">
        <f>IF(OR(N21="",N21&gt;10),"",11-N21)</f>
        <v>4</v>
      </c>
      <c r="BD21" s="3">
        <f>IF(OR(Q21="",Q21&gt;10),"",11-Q21)</f>
      </c>
      <c r="BE21" s="3">
        <f>IF(OR(T21="",T21&gt;10),"",11-T21)</f>
        <v>2</v>
      </c>
      <c r="BF21" s="3">
        <f>IF(OR(W21="",W21&gt;10),"",11-W21)</f>
      </c>
      <c r="BG21" s="3">
        <f>IF(OR(Z21="",Z21&gt;10),"",11-Z21)</f>
      </c>
      <c r="BH21" s="3">
        <f>IF(OR(AC21="",AC21&gt;10),"",11-AC21)</f>
      </c>
      <c r="BI21" s="3">
        <f>IF(OR(AF21="",AF21&gt;10),"",11-AF21)</f>
      </c>
      <c r="BJ21" s="3">
        <f>IF(OR(AI21="",AI21&gt;10),"",11-AI21)</f>
      </c>
      <c r="BK21" s="3">
        <f>IF(OR(AO21="",AO21&gt;10),"",11-AO21)</f>
      </c>
      <c r="BL21" s="3">
        <f>IF(OR(AO21="",AO21&gt;10),"",11-AO21)</f>
      </c>
      <c r="BM21" s="3">
        <f>IF(OR(AR21="",AR21&gt;10),"",11-AR21)</f>
        <v>10</v>
      </c>
      <c r="BN21" s="3">
        <f>IF(OR(AU21="",AU21&gt;10),"",11-AU21)</f>
      </c>
      <c r="BP21">
        <f>COUNT(B21,E21,H21,K21,N21,Q21,T21,W21,Z21,AC21,AF21,AI21,AL21,AO21,AR21,AU21)</f>
        <v>9</v>
      </c>
      <c r="BQ21">
        <f>C21+F21+I21+L21+O21+R21+U21+X21+AA21+AD21+AG21+AJ21+AM21+AP21+AS21+AV21</f>
        <v>1025</v>
      </c>
      <c r="BR21" s="2">
        <f>BQ21/BR$1</f>
        <v>0.2109053497942387</v>
      </c>
      <c r="BS21">
        <f>COUNT(AY21:BN21)</f>
        <v>4</v>
      </c>
      <c r="BT21">
        <f>SUM(AY21:BN21)</f>
        <v>18</v>
      </c>
      <c r="BU21" s="2">
        <f>(IF(D21="",0,D21)+IF(G21="",0,G21)+IF(J21="",0,J21)+IF(M21="",0,M21)+IF(P21="",0,P21)+IF(S21="",0,S21)+IF(V21="",0,V21)+IF(Y21="",0,Y21)+IF(AB21="",0,AB21)+IF(AE21="",0,AE21)+IF(AH21="",0,AH21)+IF(AK21="",0,AK21)+IF(AN21="",0,AN21)+IF(AQ21="",0,AQ21)+IF(AT21="",0,AT21)+IF(AW21="",0,AW21))/BP21</f>
        <v>0.3327243910577244</v>
      </c>
    </row>
    <row r="22" spans="1:73" ht="13.5" customHeight="1">
      <c r="A22" t="s">
        <v>34</v>
      </c>
      <c r="B22" s="3">
        <f>IF(C22="","",RANK(C22,C$3:C$100))</f>
      </c>
      <c r="D22" s="10">
        <f>IF(C22="","",C22/D$1)</f>
      </c>
      <c r="E22" s="3">
        <f>IF(F22="","",RANK(F22,F$3:F$100))</f>
      </c>
      <c r="G22" s="2">
        <f>IF(F22="","",F22/G$1)</f>
      </c>
      <c r="H22" s="3">
        <f>IF(I22="","",RANK(I22,I$3:I$100))</f>
      </c>
      <c r="J22" s="2">
        <f>IF(I22="","",I22/J$1)</f>
      </c>
      <c r="K22" s="3">
        <f>IF(L22="","",RANK(L22,L$3:L$100))</f>
        <v>10</v>
      </c>
      <c r="L22">
        <v>55</v>
      </c>
      <c r="M22" s="2">
        <f>IF(L22="","",L22/M$1)</f>
        <v>0.3055555555555556</v>
      </c>
      <c r="N22" s="3">
        <f>IF(O22="","",RANK(O22,O$3:O$100))</f>
        <v>11</v>
      </c>
      <c r="O22">
        <v>83</v>
      </c>
      <c r="P22" s="2">
        <f>IF(O22="","",O22/P$1)</f>
        <v>0.27666666666666667</v>
      </c>
      <c r="Q22" s="3">
        <f>IF(R22="","",RANK(R22,R$3:R$100))</f>
      </c>
      <c r="S22" s="2">
        <f>IF(R22="","",R22/S$1)</f>
      </c>
      <c r="T22" s="3">
        <f>IF(U22="","",RANK(U22,U$3:U$100))</f>
      </c>
      <c r="V22" s="2">
        <f>IF(U22="","",U22/V$1)</f>
      </c>
      <c r="W22" s="14">
        <f>IF(X22="","",RANK(X22,X$3:X$100))</f>
      </c>
      <c r="Y22" s="2">
        <f>IF(X22="","",X22/Y$1)</f>
      </c>
      <c r="Z22" s="14">
        <f>IF(AA22="","",RANK(AA22,AA$3:AA$100))</f>
      </c>
      <c r="AB22" s="2">
        <f>IF(AA22="","",AA22/AB$1)</f>
      </c>
      <c r="AC22" s="14">
        <f>IF(AD22="","",RANK(AD22,AD$3:AD$100))</f>
        <v>9</v>
      </c>
      <c r="AD22">
        <v>133</v>
      </c>
      <c r="AE22" s="2">
        <f>IF(AD22="","",AD22/AE$1)</f>
        <v>0.35945945945945945</v>
      </c>
      <c r="AF22" s="14">
        <f>IF(AG22="","",RANK(AG22,AG$3:AG$100))</f>
        <v>16</v>
      </c>
      <c r="AG22">
        <v>128</v>
      </c>
      <c r="AH22" s="2">
        <f>IF(AG22="","",AG22/AH$1)</f>
        <v>0.28444444444444444</v>
      </c>
      <c r="AK22" s="2">
        <f>IF(AJ22="","",AJ22/AK$1)</f>
      </c>
      <c r="AL22" s="14">
        <f>IF(AM22="","",RANK(AM22,AM$3:AM$100))</f>
        <v>20</v>
      </c>
      <c r="AM22" s="59">
        <v>129</v>
      </c>
      <c r="AN22" s="2">
        <f>IF(AM22="","",AM22/AN$1)</f>
        <v>0.34864864864864864</v>
      </c>
      <c r="AO22" s="14">
        <f>IF(AP22="","",RANK(AP22,AP$3:AP$100))</f>
      </c>
      <c r="AQ22" s="2">
        <f>IF(AP22="","",AP22/AQ$1)</f>
      </c>
      <c r="AR22" s="7">
        <f>IF(AS22="","",RANK(AS22,AS$3:AS$100))</f>
        <v>1</v>
      </c>
      <c r="AS22">
        <v>450</v>
      </c>
      <c r="AT22" s="2">
        <f>IF(AS22="","",AS22/AT$1)</f>
        <v>1</v>
      </c>
      <c r="AW22" s="2">
        <f>IF(AV22="","",AV22/AW$1)</f>
      </c>
      <c r="AY22" s="3">
        <f>IF(OR(B22="",B22&gt;10),"",11-B22)</f>
      </c>
      <c r="AZ22" s="3">
        <f>IF(OR(E22="",E22&gt;10),"",11-E22)</f>
      </c>
      <c r="BA22" s="3">
        <f>IF(OR(H22="",H22&gt;10),"",11-H22)</f>
      </c>
      <c r="BB22" s="3">
        <f>IF(OR(K22="",K22&gt;10),"",11-K22)</f>
        <v>1</v>
      </c>
      <c r="BC22" s="3">
        <f>IF(OR(N22="",N22&gt;10),"",11-N22)</f>
      </c>
      <c r="BD22" s="3">
        <f>IF(OR(Q22="",Q22&gt;10),"",11-Q22)</f>
      </c>
      <c r="BE22" s="3">
        <f>IF(OR(T22="",T22&gt;10),"",11-T22)</f>
      </c>
      <c r="BF22" s="3">
        <f>IF(OR(W22="",W22&gt;10),"",11-W22)</f>
      </c>
      <c r="BG22" s="3">
        <f>IF(OR(Z22="",Z22&gt;10),"",11-Z22)</f>
      </c>
      <c r="BH22" s="3">
        <f>IF(OR(AC22="",AC22&gt;10),"",11-AC22)</f>
        <v>2</v>
      </c>
      <c r="BI22" s="3">
        <f>IF(OR(AF22="",AF22&gt;10),"",11-AF22)</f>
      </c>
      <c r="BJ22" s="3">
        <f>IF(OR(AI22="",AI22&gt;10),"",11-AI22)</f>
      </c>
      <c r="BK22" s="3">
        <f>IF(OR(AO22="",AO22&gt;10),"",11-AO22)</f>
      </c>
      <c r="BL22" s="3">
        <f>IF(OR(AO22="",AO22&gt;10),"",11-AO22)</f>
      </c>
      <c r="BM22" s="3">
        <f>IF(OR(AR22="",AR22&gt;10),"",11-AR22)</f>
        <v>10</v>
      </c>
      <c r="BN22" s="3">
        <f>IF(OR(AU22="",AU22&gt;10),"",11-AU22)</f>
      </c>
      <c r="BP22">
        <f>COUNT(B22,E22,H22,K22,N22,Q22,T22,W22,Z22,AC22,AF22,AI22,AL22,AO22,AR22,AU22)</f>
        <v>6</v>
      </c>
      <c r="BQ22">
        <f>C22+F22+I22+L22+O22+R22+U22+X22+AA22+AD22+AG22+AJ22+AM22+AP22+AS22+AV22</f>
        <v>978</v>
      </c>
      <c r="BR22" s="2">
        <f>BQ22/BR$1</f>
        <v>0.20123456790123456</v>
      </c>
      <c r="BS22">
        <f>COUNT(AY22:BN22)</f>
        <v>3</v>
      </c>
      <c r="BT22">
        <f>SUM(AY22:BN22)</f>
        <v>13</v>
      </c>
      <c r="BU22" s="2">
        <f>(IF(D22="",0,D22)+IF(G22="",0,G22)+IF(J22="",0,J22)+IF(M22="",0,M22)+IF(P22="",0,P22)+IF(S22="",0,S22)+IF(V22="",0,V22)+IF(Y22="",0,Y22)+IF(AB22="",0,AB22)+IF(AE22="",0,AE22)+IF(AH22="",0,AH22)+IF(AK22="",0,AK22)+IF(AN22="",0,AN22)+IF(AQ22="",0,AQ22)+IF(AT22="",0,AT22)+IF(AW22="",0,AW22))/BP22</f>
        <v>0.4291291291291291</v>
      </c>
    </row>
    <row r="23" spans="1:73" ht="13.5" customHeight="1">
      <c r="A23" t="s">
        <v>129</v>
      </c>
      <c r="AF23" s="14">
        <f>IF(AG23="","",RANK(AG23,AG$3:AG$100))</f>
        <v>20</v>
      </c>
      <c r="AG23">
        <v>100</v>
      </c>
      <c r="AH23" s="2">
        <f>IF(AG23="","",AG23/AH$1)</f>
        <v>0.2222222222222222</v>
      </c>
      <c r="AI23" s="14">
        <v>18</v>
      </c>
      <c r="AJ23">
        <v>57</v>
      </c>
      <c r="AK23" s="2">
        <f>IF(AJ23="","",AJ23/AK$1)</f>
        <v>0.15405405405405406</v>
      </c>
      <c r="AL23" s="14">
        <f>IF(AM23="","",RANK(AM23,AM$3:AM$100))</f>
        <v>30</v>
      </c>
      <c r="AM23" s="59">
        <v>85</v>
      </c>
      <c r="AN23" s="2">
        <f>IF(AM23="","",AM23/AN$1)</f>
        <v>0.22972972972972974</v>
      </c>
      <c r="AO23" s="14">
        <f>IF(AP23="","",RANK(AP23,AP$3:AP$100))</f>
        <v>24</v>
      </c>
      <c r="AP23" s="59">
        <v>123</v>
      </c>
      <c r="AQ23" s="2">
        <f>IF(AP23="","",AP23/AQ$1)</f>
        <v>0.3324324324324324</v>
      </c>
      <c r="AR23" s="7">
        <f>IF(AS23="","",RANK(AS23,AS$3:AS$100))</f>
        <v>1</v>
      </c>
      <c r="AS23">
        <v>450</v>
      </c>
      <c r="AT23" s="2">
        <f>IF(AS23="","",AS23/AT$1)</f>
        <v>1</v>
      </c>
      <c r="AU23" s="14">
        <v>11</v>
      </c>
      <c r="AV23">
        <v>119</v>
      </c>
      <c r="AW23" s="2">
        <f>IF(AV23="","",AV23/AW$1)</f>
        <v>0.2644444444444444</v>
      </c>
      <c r="AY23" s="3">
        <f>IF(OR(B23="",B23&gt;10),"",11-B23)</f>
      </c>
      <c r="AZ23" s="3">
        <f>IF(OR(E23="",E23&gt;10),"",11-E23)</f>
      </c>
      <c r="BA23" s="3">
        <f>IF(OR(H23="",H23&gt;10),"",11-H23)</f>
      </c>
      <c r="BB23" s="3">
        <f>IF(OR(K23="",K23&gt;10),"",11-K23)</f>
      </c>
      <c r="BC23" s="3">
        <f>IF(OR(N23="",N23&gt;10),"",11-N23)</f>
      </c>
      <c r="BD23" s="3">
        <f>IF(OR(Q23="",Q23&gt;10),"",11-Q23)</f>
      </c>
      <c r="BE23" s="3">
        <f>IF(OR(T23="",T23&gt;10),"",11-T23)</f>
      </c>
      <c r="BF23" s="3">
        <f>IF(OR(W23="",W23&gt;10),"",11-W23)</f>
      </c>
      <c r="BG23" s="3">
        <f>IF(OR(Z23="",Z23&gt;10),"",11-Z23)</f>
      </c>
      <c r="BH23" s="3">
        <f>IF(OR(AC23="",AC23&gt;10),"",11-AC23)</f>
      </c>
      <c r="BI23" s="3">
        <f>IF(OR(AF23="",AF23&gt;10),"",11-AF23)</f>
      </c>
      <c r="BJ23" s="3">
        <f>IF(OR(AI23="",AI23&gt;10),"",11-AI23)</f>
      </c>
      <c r="BK23" s="3">
        <f>IF(OR(AO23="",AO23&gt;10),"",11-AO23)</f>
      </c>
      <c r="BL23" s="3">
        <f>IF(OR(AO23="",AO23&gt;10),"",11-AO23)</f>
      </c>
      <c r="BM23" s="3">
        <f>IF(OR(AR23="",AR23&gt;10),"",11-AR23)</f>
        <v>10</v>
      </c>
      <c r="BN23" s="3">
        <f>IF(OR(AU23="",AU23&gt;10),"",11-AU23)</f>
      </c>
      <c r="BP23">
        <f>COUNT(B23,E23,H23,K23,N23,Q23,T23,W23,Z23,AC23,AF23,AI23,AL23,AO23,AR23,AU23)</f>
        <v>6</v>
      </c>
      <c r="BQ23">
        <f>C23+F23+I23+L23+O23+R23+U23+X23+AA23+AD23+AG23+AJ23+AM23+AP23+AS23+AV23</f>
        <v>934</v>
      </c>
      <c r="BR23" s="2">
        <f>BQ23/BR$1</f>
        <v>0.19218106995884773</v>
      </c>
      <c r="BS23">
        <f>COUNT(AY23:BN23)</f>
        <v>1</v>
      </c>
      <c r="BT23">
        <f>SUM(AY23:BN23)</f>
        <v>10</v>
      </c>
      <c r="BU23" s="2">
        <f>(IF(D23="",0,D23)+IF(G23="",0,G23)+IF(J23="",0,J23)+IF(M23="",0,M23)+IF(P23="",0,P23)+IF(S23="",0,S23)+IF(V23="",0,V23)+IF(Y23="",0,Y23)+IF(AB23="",0,AB23)+IF(AE23="",0,AE23)+IF(AH23="",0,AH23)+IF(AK23="",0,AK23)+IF(AN23="",0,AN23)+IF(AQ23="",0,AQ23)+IF(AT23="",0,AT23)+IF(AW23="",0,AW23))/BP23</f>
        <v>0.3671471471471471</v>
      </c>
    </row>
    <row r="24" spans="1:73" ht="13.5" customHeight="1">
      <c r="A24" t="s">
        <v>11</v>
      </c>
      <c r="B24" s="3">
        <f>IF(C24="","",RANK(C24,C$3:C$100))</f>
      </c>
      <c r="D24" s="10">
        <f>IF(C24="","",C24/D$1)</f>
      </c>
      <c r="E24" s="3">
        <f>IF(F24="","",RANK(F24,F$3:F$100))</f>
        <v>9</v>
      </c>
      <c r="F24">
        <v>56</v>
      </c>
      <c r="G24" s="2">
        <f>IF(F24="","",F24/G$1)</f>
        <v>0.28</v>
      </c>
      <c r="H24" s="7">
        <f>IF(I24="","",RANK(I24,I$3:I$100))</f>
        <v>1</v>
      </c>
      <c r="I24">
        <v>131</v>
      </c>
      <c r="J24" s="2">
        <f>IF(I24="","",I24/J$1)</f>
        <v>0.43666666666666665</v>
      </c>
      <c r="K24" s="6">
        <f>IF(L24="","",RANK(L24,L$3:L$100))</f>
        <v>3</v>
      </c>
      <c r="L24">
        <v>66</v>
      </c>
      <c r="M24" s="2">
        <f>IF(L24="","",L24/M$1)</f>
        <v>0.36666666666666664</v>
      </c>
      <c r="N24" s="3">
        <f>IF(O24="","",RANK(O24,O$3:O$100))</f>
      </c>
      <c r="P24" s="2">
        <f>IF(O24="","",O24/P$1)</f>
      </c>
      <c r="Q24" s="3">
        <f>IF(R24="","",RANK(R24,R$3:R$100))</f>
      </c>
      <c r="S24" s="2">
        <f>IF(R24="","",R24/S$1)</f>
      </c>
      <c r="T24" s="3">
        <f>IF(U24="","",RANK(U24,U$3:U$100))</f>
      </c>
      <c r="V24" s="2">
        <f>IF(U24="","",U24/V$1)</f>
      </c>
      <c r="W24" s="14">
        <f>IF(X24="","",RANK(X24,X$3:X$100))</f>
      </c>
      <c r="Y24" s="2">
        <f>IF(X24="","",X24/Y$1)</f>
      </c>
      <c r="Z24" s="14">
        <f>IF(AA24="","",RANK(AA24,AA$3:AA$100))</f>
      </c>
      <c r="AB24" s="2">
        <f>IF(AA24="","",AA24/AB$1)</f>
      </c>
      <c r="AC24" s="14">
        <f>IF(AD24="","",RANK(AD24,AD$3:AD$100))</f>
      </c>
      <c r="AE24" s="2">
        <f>IF(AD24="","",AD24/AE$1)</f>
      </c>
      <c r="AF24" s="14">
        <f>IF(AG24="","",RANK(AG24,AG$3:AG$100))</f>
      </c>
      <c r="AH24" s="2">
        <f>IF(AG24="","",AG24/AH$1)</f>
      </c>
      <c r="AK24" s="2">
        <f>IF(AJ24="","",AJ24/AK$1)</f>
      </c>
      <c r="AL24" s="14">
        <f>IF(AM24="","",RANK(AM24,AM$3:AM$100))</f>
        <v>22</v>
      </c>
      <c r="AM24" s="59">
        <v>125</v>
      </c>
      <c r="AN24" s="2">
        <f>IF(AM24="","",AM24/AN$1)</f>
        <v>0.33783783783783783</v>
      </c>
      <c r="AO24" s="14">
        <f>IF(AP24="","",RANK(AP24,AP$3:AP$100))</f>
        <v>25</v>
      </c>
      <c r="AP24" s="59">
        <v>121</v>
      </c>
      <c r="AQ24" s="2">
        <f>IF(AP24="","",AP24/AQ$1)</f>
        <v>0.327027027027027</v>
      </c>
      <c r="AR24" s="14">
        <f>IF(AS24="","",RANK(AS24,AS$3:AS$100))</f>
      </c>
      <c r="AT24" s="2">
        <f>IF(AS24="","",AS24/AT$1)</f>
      </c>
      <c r="AW24" s="2">
        <f>IF(AV24="","",AV24/AW$1)</f>
      </c>
      <c r="AY24" s="3">
        <f>IF(OR(B24="",B24&gt;10),"",11-B24)</f>
      </c>
      <c r="AZ24" s="3">
        <f>IF(OR(E24="",E24&gt;10),"",11-E24)</f>
        <v>2</v>
      </c>
      <c r="BA24" s="3">
        <f>IF(OR(H24="",H24&gt;10),"",11-H24)</f>
        <v>10</v>
      </c>
      <c r="BB24" s="3">
        <f>IF(OR(K24="",K24&gt;10),"",11-K24)</f>
        <v>8</v>
      </c>
      <c r="BC24" s="3">
        <f>IF(OR(N24="",N24&gt;10),"",11-N24)</f>
      </c>
      <c r="BD24" s="3">
        <f>IF(OR(Q24="",Q24&gt;10),"",11-Q24)</f>
      </c>
      <c r="BE24" s="3">
        <f>IF(OR(T24="",T24&gt;10),"",11-T24)</f>
      </c>
      <c r="BF24" s="3">
        <f>IF(OR(W24="",W24&gt;10),"",11-W24)</f>
      </c>
      <c r="BG24" s="3">
        <f>IF(OR(Z24="",Z24&gt;10),"",11-Z24)</f>
      </c>
      <c r="BH24" s="3">
        <f>IF(OR(AC24="",AC24&gt;10),"",11-AC24)</f>
      </c>
      <c r="BI24" s="3">
        <f>IF(OR(AF24="",AF24&gt;10),"",11-AF24)</f>
      </c>
      <c r="BJ24" s="3">
        <f>IF(OR(AI24="",AI24&gt;10),"",11-AI24)</f>
      </c>
      <c r="BK24" s="3">
        <f>IF(OR(AO24="",AO24&gt;10),"",11-AO24)</f>
      </c>
      <c r="BL24" s="3">
        <f>IF(OR(AO24="",AO24&gt;10),"",11-AO24)</f>
      </c>
      <c r="BM24" s="3">
        <f>IF(OR(AR24="",AR24&gt;10),"",11-AR24)</f>
      </c>
      <c r="BN24" s="3">
        <f>IF(OR(AU24="",AU24&gt;10),"",11-AU24)</f>
      </c>
      <c r="BP24">
        <f>COUNT(B24,E24,H24,K24,N24,Q24,T24,W24,Z24,AC24,AF24,AI24,AL24,AO24,AR24,AU24)</f>
        <v>5</v>
      </c>
      <c r="BQ24">
        <f>C24+F24+I24+L24+O24+R24+U24+X24+AA24+AD24+AG24+AJ24+AM24+AP24+AS24+AV24</f>
        <v>499</v>
      </c>
      <c r="BR24" s="2">
        <f>BQ24/BR$1</f>
        <v>0.10267489711934157</v>
      </c>
      <c r="BS24">
        <f>COUNT(AY24:BN24)</f>
        <v>3</v>
      </c>
      <c r="BT24">
        <f>SUM(AY24:BN24)</f>
        <v>20</v>
      </c>
      <c r="BU24" s="2">
        <f>(IF(D24="",0,D24)+IF(G24="",0,G24)+IF(J24="",0,J24)+IF(M24="",0,M24)+IF(P24="",0,P24)+IF(S24="",0,S24)+IF(V24="",0,V24)+IF(Y24="",0,Y24)+IF(AB24="",0,AB24)+IF(AE24="",0,AE24)+IF(AH24="",0,AH24)+IF(AK24="",0,AK24)+IF(AN24="",0,AN24)+IF(AQ24="",0,AQ24)+IF(AT24="",0,AT24)+IF(AW24="",0,AW24))/BP24</f>
        <v>0.3496396396396396</v>
      </c>
    </row>
    <row r="25" spans="1:73" ht="13.5" customHeight="1">
      <c r="A25" t="s">
        <v>35</v>
      </c>
      <c r="B25" s="3">
        <f>IF(C25="","",RANK(C25,C$3:C$100))</f>
        <v>11</v>
      </c>
      <c r="C25">
        <v>59</v>
      </c>
      <c r="D25" s="10">
        <f>IF(C25="","",C25/D$1)</f>
        <v>0.19666666666666666</v>
      </c>
      <c r="E25" s="3">
        <f>IF(F25="","",RANK(F25,F$3:F$100))</f>
        <v>18</v>
      </c>
      <c r="F25">
        <v>42</v>
      </c>
      <c r="G25" s="2">
        <f>IF(F25="","",F25/G$1)</f>
        <v>0.21</v>
      </c>
      <c r="H25" s="3">
        <f>IF(I25="","",RANK(I25,I$3:I$100))</f>
        <v>21</v>
      </c>
      <c r="I25">
        <v>42</v>
      </c>
      <c r="J25" s="2">
        <f>IF(I25="","",I25/J$1)</f>
        <v>0.14</v>
      </c>
      <c r="K25" s="3">
        <f>IF(L25="","",RANK(L25,L$3:L$100))</f>
        <v>26</v>
      </c>
      <c r="L25">
        <v>24</v>
      </c>
      <c r="M25" s="2">
        <f>IF(L25="","",L25/M$1)</f>
        <v>0.13333333333333333</v>
      </c>
      <c r="N25" s="3">
        <f>IF(O25="","",RANK(O25,O$3:O$100))</f>
        <v>14</v>
      </c>
      <c r="O25">
        <v>71</v>
      </c>
      <c r="P25" s="2">
        <f>IF(O25="","",O25/P$1)</f>
        <v>0.23666666666666666</v>
      </c>
      <c r="Q25" s="3">
        <f>IF(R25="","",RANK(R25,R$3:R$100))</f>
        <v>7</v>
      </c>
      <c r="R25">
        <v>52</v>
      </c>
      <c r="S25" s="2">
        <f>IF(R25="","",R25/S$1)</f>
        <v>0.3466666666666667</v>
      </c>
      <c r="T25" s="3">
        <f>IF(U25="","",RANK(U25,U$3:U$100))</f>
      </c>
      <c r="V25" s="2">
        <f>IF(U25="","",U25/V$1)</f>
      </c>
      <c r="W25" s="3">
        <f>IF(X25="","",RANK(X25,X$3:X$100))</f>
      </c>
      <c r="Y25" s="2">
        <f>IF(X25="","",X25/Y$1)</f>
      </c>
      <c r="Z25" s="14">
        <f>IF(AA25="","",RANK(AA25,AA$3:AA$100))</f>
      </c>
      <c r="AB25" s="2">
        <f>IF(AA25="","",AA25/AB$1)</f>
      </c>
      <c r="AC25" s="14">
        <f>IF(AD25="","",RANK(AD25,AD$3:AD$100))</f>
      </c>
      <c r="AE25" s="2">
        <f>IF(AD25="","",AD25/AE$1)</f>
      </c>
      <c r="AF25" s="14">
        <f>IF(AG25="","",RANK(AG25,AG$3:AG$100))</f>
      </c>
      <c r="AH25" s="2">
        <f>IF(AG25="","",AG25/AH$1)</f>
      </c>
      <c r="AK25" s="2">
        <f>IF(AJ25="","",AJ25/AK$1)</f>
      </c>
      <c r="AL25" s="14">
        <f>IF(AM25="","",RANK(AM25,AM$3:AM$100))</f>
        <v>25</v>
      </c>
      <c r="AM25" s="59">
        <v>111</v>
      </c>
      <c r="AN25" s="2">
        <f>IF(AM25="","",AM25/AN$1)</f>
        <v>0.3</v>
      </c>
      <c r="AO25" s="14">
        <f>IF(AP25="","",RANK(AP25,AP$3:AP$100))</f>
      </c>
      <c r="AQ25" s="2">
        <f>IF(AP25="","",AP25/AQ$1)</f>
      </c>
      <c r="AR25" s="14">
        <f>IF(AS25="","",RANK(AS25,AS$3:AS$100))</f>
      </c>
      <c r="AT25" s="2">
        <f>IF(AS25="","",AS25/AT$1)</f>
      </c>
      <c r="AW25" s="2">
        <f>IF(AV25="","",AV25/AW$1)</f>
      </c>
      <c r="AY25" s="3">
        <f>IF(OR(B25="",B25&gt;10),"",11-B25)</f>
      </c>
      <c r="AZ25" s="3">
        <f>IF(OR(E25="",E25&gt;10),"",11-E25)</f>
      </c>
      <c r="BA25" s="3">
        <f>IF(OR(H25="",H25&gt;10),"",11-H25)</f>
      </c>
      <c r="BB25" s="3">
        <f>IF(OR(K25="",K25&gt;10),"",11-K25)</f>
      </c>
      <c r="BC25" s="3">
        <f>IF(OR(N25="",N25&gt;10),"",11-N25)</f>
      </c>
      <c r="BD25" s="3">
        <f>IF(OR(Q25="",Q25&gt;10),"",11-Q25)</f>
        <v>4</v>
      </c>
      <c r="BE25" s="3">
        <f>IF(OR(T25="",T25&gt;10),"",11-T25)</f>
      </c>
      <c r="BF25" s="3">
        <f>IF(OR(W25="",W25&gt;10),"",11-W25)</f>
      </c>
      <c r="BG25" s="3">
        <f>IF(OR(Z25="",Z25&gt;10),"",11-Z25)</f>
      </c>
      <c r="BH25" s="3">
        <f>IF(OR(AC25="",AC25&gt;10),"",11-AC25)</f>
      </c>
      <c r="BI25" s="3">
        <f>IF(OR(AF25="",AF25&gt;10),"",11-AF25)</f>
      </c>
      <c r="BJ25" s="3">
        <f>IF(OR(AI25="",AI25&gt;10),"",11-AI25)</f>
      </c>
      <c r="BK25" s="3">
        <f>IF(OR(AO25="",AO25&gt;10),"",11-AO25)</f>
      </c>
      <c r="BL25" s="3">
        <f>IF(OR(AO25="",AO25&gt;10),"",11-AO25)</f>
      </c>
      <c r="BM25" s="3">
        <f>IF(OR(AR25="",AR25&gt;10),"",11-AR25)</f>
      </c>
      <c r="BN25" s="3">
        <f>IF(OR(AU25="",AU25&gt;10),"",11-AU25)</f>
      </c>
      <c r="BP25">
        <f>COUNT(B25,E25,H25,K25,N25,Q25,T25,W25,Z25,AC25,AF25,AI25,AL25,AO25,AR25,AU25)</f>
        <v>7</v>
      </c>
      <c r="BQ25">
        <f>C25+F25+I25+L25+O25+R25+U25+X25+AA25+AD25+AG25+AJ25+AM25+AP25+AS25+AV25</f>
        <v>401</v>
      </c>
      <c r="BR25" s="2">
        <f>BQ25/BR$1</f>
        <v>0.08251028806584362</v>
      </c>
      <c r="BS25">
        <f>COUNT(AY25:BN25)</f>
        <v>1</v>
      </c>
      <c r="BT25">
        <f>SUM(AY25:BN25)</f>
        <v>4</v>
      </c>
      <c r="BU25" s="2">
        <f>(IF(D25="",0,D25)+IF(G25="",0,G25)+IF(J25="",0,J25)+IF(M25="",0,M25)+IF(P25="",0,P25)+IF(S25="",0,S25)+IF(V25="",0,V25)+IF(Y25="",0,Y25)+IF(AB25="",0,AB25)+IF(AE25="",0,AE25)+IF(AH25="",0,AH25)+IF(AK25="",0,AK25)+IF(AN25="",0,AN25)+IF(AQ25="",0,AQ25)+IF(AT25="",0,AT25)+IF(AW25="",0,AW25))/BP25</f>
        <v>0.22333333333333333</v>
      </c>
    </row>
    <row r="26" spans="1:73" ht="13.5" customHeight="1">
      <c r="A26" t="s">
        <v>145</v>
      </c>
      <c r="AI26" s="14">
        <v>7</v>
      </c>
      <c r="AJ26">
        <v>127</v>
      </c>
      <c r="AK26" s="2">
        <f>IF(AJ26="","",AJ26/AK$1)</f>
        <v>0.34324324324324323</v>
      </c>
      <c r="AN26" s="2">
        <f>IF(AM26="","",AM26/AN$1)</f>
      </c>
      <c r="AO26" s="14">
        <f>IF(AP26="","",RANK(AP26,AP$3:AP$100))</f>
        <v>7</v>
      </c>
      <c r="AP26" s="59">
        <v>143</v>
      </c>
      <c r="AQ26" s="2">
        <f>IF(AP26="","",AP26/AQ$1)</f>
        <v>0.3864864864864865</v>
      </c>
      <c r="AU26" s="14">
        <v>9</v>
      </c>
      <c r="AV26">
        <v>121</v>
      </c>
      <c r="AW26" s="2">
        <f>IF(AV26="","",AV26/AW$1)</f>
        <v>0.2688888888888889</v>
      </c>
      <c r="AY26" s="3">
        <f>IF(OR(B26="",B26&gt;10),"",11-B26)</f>
      </c>
      <c r="AZ26" s="3">
        <f>IF(OR(E26="",E26&gt;10),"",11-E26)</f>
      </c>
      <c r="BA26" s="3">
        <f>IF(OR(H26="",H26&gt;10),"",11-H26)</f>
      </c>
      <c r="BB26" s="3">
        <f>IF(OR(K26="",K26&gt;10),"",11-K26)</f>
      </c>
      <c r="BC26" s="3">
        <f>IF(OR(N26="",N26&gt;10),"",11-N26)</f>
      </c>
      <c r="BD26" s="3">
        <f>IF(OR(Q26="",Q26&gt;10),"",11-Q26)</f>
      </c>
      <c r="BE26" s="3">
        <f>IF(OR(T26="",T26&gt;10),"",11-T26)</f>
      </c>
      <c r="BF26" s="3">
        <f>IF(OR(W26="",W26&gt;10),"",11-W26)</f>
      </c>
      <c r="BG26" s="3">
        <f>IF(OR(Z26="",Z26&gt;10),"",11-Z26)</f>
      </c>
      <c r="BH26" s="3">
        <f>IF(OR(AC26="",AC26&gt;10),"",11-AC26)</f>
      </c>
      <c r="BI26" s="3">
        <f>IF(OR(AF26="",AF26&gt;10),"",11-AF26)</f>
      </c>
      <c r="BJ26" s="3">
        <f>IF(OR(AI26="",AI26&gt;10),"",11-AI26)</f>
        <v>4</v>
      </c>
      <c r="BK26" s="3">
        <f>IF(OR(AO26="",AO26&gt;10),"",11-AO26)</f>
        <v>4</v>
      </c>
      <c r="BL26" s="3">
        <f>IF(OR(AO26="",AO26&gt;10),"",11-AO26)</f>
        <v>4</v>
      </c>
      <c r="BM26" s="3">
        <f>IF(OR(AP26="",AP26&gt;10),"",11-AP26)</f>
      </c>
      <c r="BN26" s="3">
        <f>IF(OR(AU26="",AU26&gt;10),"",11-AU26)</f>
        <v>2</v>
      </c>
      <c r="BP26">
        <f>COUNT(B26,E26,H26,K26,N26,Q26,T26,W26,Z26,AC26,AF26,AI26,AL26,AO26,AR26,AU26)</f>
        <v>3</v>
      </c>
      <c r="BQ26">
        <f>C26+F26+I26+L26+O26+R26+U26+X26+AA26+AD26+AG26+AJ26+AM26+AP26+AS26+AV26</f>
        <v>391</v>
      </c>
      <c r="BR26" s="2">
        <f>BQ26/BR$1</f>
        <v>0.08045267489711934</v>
      </c>
      <c r="BS26">
        <f>COUNT(AY26:BN26)</f>
        <v>4</v>
      </c>
      <c r="BT26">
        <f>SUM(AY26:BN26)</f>
        <v>14</v>
      </c>
      <c r="BU26" s="2">
        <f>(IF(D26="",0,D26)+IF(G26="",0,G26)+IF(J26="",0,J26)+IF(M26="",0,M26)+IF(P26="",0,P26)+IF(S26="",0,S26)+IF(V26="",0,V26)+IF(Y26="",0,Y26)+IF(AB26="",0,AB26)+IF(AE26="",0,AE26)+IF(AH26="",0,AH26)+IF(AK26="",0,AK26)+IF(AN26="",0,AN26)+IF(AQ26="",0,AQ26)+IF(AT26="",0,AT26)+IF(AW26="",0,AW26))/BP26</f>
        <v>0.33287287287287287</v>
      </c>
    </row>
    <row r="27" spans="1:73" ht="13.5" customHeight="1">
      <c r="A27" t="s">
        <v>10</v>
      </c>
      <c r="B27" s="4">
        <f>IF(C27="","",RANK(C27,C$3:C$100))</f>
        <v>4</v>
      </c>
      <c r="C27">
        <v>84</v>
      </c>
      <c r="D27" s="10">
        <f>IF(C27="","",C27/D$1)</f>
        <v>0.28</v>
      </c>
      <c r="E27" s="6">
        <f>IF(F27="","",RANK(F27,F$3:F$100))</f>
        <v>3</v>
      </c>
      <c r="F27">
        <v>73</v>
      </c>
      <c r="G27" s="2">
        <f>IF(F27="","",F27/G$1)</f>
        <v>0.365</v>
      </c>
      <c r="H27" s="27">
        <f>IF(I27="","",RANK(I27,I$3:I$100))</f>
        <v>6</v>
      </c>
      <c r="I27">
        <v>117</v>
      </c>
      <c r="J27" s="2">
        <f>IF(I27="","",I27/J$1)</f>
        <v>0.39</v>
      </c>
      <c r="K27" s="3">
        <f>IF(L27="","",RANK(L27,L$3:L$100))</f>
        <v>19</v>
      </c>
      <c r="L27">
        <v>42</v>
      </c>
      <c r="M27" s="2">
        <f>IF(L27="","",L27/M$1)</f>
        <v>0.23333333333333334</v>
      </c>
      <c r="N27" s="3">
        <f>IF(O27="","",RANK(O27,O$3:O$100))</f>
      </c>
      <c r="P27" s="2">
        <f>IF(O27="","",O27/P$1)</f>
      </c>
      <c r="Q27" s="3">
        <f>IF(R27="","",RANK(R27,R$3:R$100))</f>
      </c>
      <c r="S27" s="2">
        <f>IF(R27="","",R27/S$1)</f>
      </c>
      <c r="T27" s="3">
        <f>IF(U27="","",RANK(U27,U$3:U$100))</f>
      </c>
      <c r="V27" s="2">
        <f>IF(U27="","",U27/V$1)</f>
      </c>
      <c r="W27" s="14">
        <f>IF(X27="","",RANK(X27,X$3:X$100))</f>
      </c>
      <c r="Y27" s="2">
        <f>IF(X27="","",X27/Y$1)</f>
      </c>
      <c r="Z27" s="14">
        <f>IF(AA27="","",RANK(AA27,AA$3:AA$100))</f>
      </c>
      <c r="AB27" s="2">
        <f>IF(AA27="","",AA27/AB$1)</f>
      </c>
      <c r="AC27" s="14">
        <f>IF(AD27="","",RANK(AD27,AD$3:AD$100))</f>
      </c>
      <c r="AE27" s="2">
        <f>IF(AD27="","",AD27/AE$1)</f>
      </c>
      <c r="AF27" s="14">
        <f>IF(AG27="","",RANK(AG27,AG$3:AG$100))</f>
      </c>
      <c r="AH27" s="2">
        <f>IF(AG27="","",AG27/AH$1)</f>
      </c>
      <c r="AK27" s="2">
        <f>IF(AJ27="","",AJ27/AK$1)</f>
      </c>
      <c r="AL27" s="14">
        <f>IF(AM27="","",RANK(AM27,AM$3:AM$100))</f>
        <v>31</v>
      </c>
      <c r="AM27" s="59">
        <v>72</v>
      </c>
      <c r="AN27" s="2">
        <f>IF(AM27="","",AM27/AN$1)</f>
        <v>0.1945945945945946</v>
      </c>
      <c r="AO27" s="14">
        <f>IF(AP27="","",RANK(AP27,AP$3:AP$100))</f>
      </c>
      <c r="AQ27" s="2">
        <f>IF(AP27="","",AP27/AQ$1)</f>
      </c>
      <c r="AR27" s="14">
        <f>IF(AS27="","",RANK(AS27,AS$3:AS$100))</f>
      </c>
      <c r="AT27" s="2">
        <f>IF(AS27="","",AS27/AT$1)</f>
      </c>
      <c r="AW27" s="2">
        <f>IF(AV27="","",AV27/AW$1)</f>
      </c>
      <c r="AY27" s="3">
        <f>IF(OR(B27="",B27&gt;10),"",11-B27)</f>
        <v>7</v>
      </c>
      <c r="AZ27" s="3">
        <f>IF(OR(E27="",E27&gt;10),"",11-E27)</f>
        <v>8</v>
      </c>
      <c r="BA27" s="3">
        <f>IF(OR(H27="",H27&gt;10),"",11-H27)</f>
        <v>5</v>
      </c>
      <c r="BB27" s="3">
        <f>IF(OR(K27="",K27&gt;10),"",11-K27)</f>
      </c>
      <c r="BC27" s="3">
        <f>IF(OR(N27="",N27&gt;10),"",11-N27)</f>
      </c>
      <c r="BD27" s="3">
        <f>IF(OR(Q27="",Q27&gt;10),"",11-Q27)</f>
      </c>
      <c r="BE27" s="3">
        <f>IF(OR(T27="",T27&gt;10),"",11-T27)</f>
      </c>
      <c r="BF27" s="3">
        <f>IF(OR(W27="",W27&gt;10),"",11-W27)</f>
      </c>
      <c r="BG27" s="3">
        <f>IF(OR(Z27="",Z27&gt;10),"",11-Z27)</f>
      </c>
      <c r="BH27" s="3">
        <f>IF(OR(AC27="",AC27&gt;10),"",11-AC27)</f>
      </c>
      <c r="BI27" s="3">
        <f>IF(OR(AF27="",AF27&gt;10),"",11-AF27)</f>
      </c>
      <c r="BJ27" s="3">
        <f>IF(OR(AI27="",AI27&gt;10),"",11-AI27)</f>
      </c>
      <c r="BK27" s="3">
        <f>IF(OR(AO27="",AO27&gt;10),"",11-AO27)</f>
      </c>
      <c r="BL27" s="3">
        <f>IF(OR(AO27="",AO27&gt;10),"",11-AO27)</f>
      </c>
      <c r="BM27" s="3">
        <f>IF(OR(AR27="",AR27&gt;10),"",11-AR27)</f>
      </c>
      <c r="BN27" s="3">
        <f>IF(OR(AU27="",AU27&gt;10),"",11-AU27)</f>
      </c>
      <c r="BP27">
        <f>COUNT(B27,E27,H27,K27,N27,Q27,T27,W27,Z27,AC27,AF27,AI27,AL27,AO27,AR27,AU27)</f>
        <v>5</v>
      </c>
      <c r="BQ27">
        <f>C27+F27+I27+L27+O27+R27+U27+X27+AA27+AD27+AG27+AJ27+AM27+AP27+AS27+AV27</f>
        <v>388</v>
      </c>
      <c r="BR27" s="2">
        <f>BQ27/BR$1</f>
        <v>0.07983539094650206</v>
      </c>
      <c r="BS27">
        <f>COUNT(AY27:BN27)</f>
        <v>3</v>
      </c>
      <c r="BT27">
        <f>SUM(AY27:BN27)</f>
        <v>20</v>
      </c>
      <c r="BU27" s="2">
        <f>(IF(D27="",0,D27)+IF(G27="",0,G27)+IF(J27="",0,J27)+IF(M27="",0,M27)+IF(P27="",0,P27)+IF(S27="",0,S27)+IF(V27="",0,V27)+IF(Y27="",0,Y27)+IF(AB27="",0,AB27)+IF(AE27="",0,AE27)+IF(AH27="",0,AH27)+IF(AK27="",0,AK27)+IF(AN27="",0,AN27)+IF(AQ27="",0,AQ27)+IF(AT27="",0,AT27)+IF(AW27="",0,AW27))/BP27</f>
        <v>0.2925855855855856</v>
      </c>
    </row>
    <row r="28" spans="1:73" ht="13.5" customHeight="1">
      <c r="A28" t="s">
        <v>141</v>
      </c>
      <c r="AI28" s="14">
        <v>13</v>
      </c>
      <c r="AJ28">
        <v>104</v>
      </c>
      <c r="AK28" s="2">
        <f>IF(AJ28="","",AJ28/AK$1)</f>
        <v>0.2810810810810811</v>
      </c>
      <c r="AL28" s="14">
        <f>IF(AM28="","",RANK(AM28,AM$3:AM$100))</f>
        <v>21</v>
      </c>
      <c r="AM28" s="59">
        <v>128</v>
      </c>
      <c r="AN28" s="2">
        <f>IF(AM28="","",AM28/AN$1)</f>
        <v>0.34594594594594597</v>
      </c>
      <c r="AO28" s="14">
        <f>IF(AP28="","",RANK(AP28,AP$3:AP$100))</f>
        <v>8</v>
      </c>
      <c r="AP28" s="59">
        <v>140</v>
      </c>
      <c r="AQ28" s="2">
        <f>IF(AP28="","",AP28/AQ$1)</f>
        <v>0.3783783783783784</v>
      </c>
      <c r="AY28" s="3">
        <f>IF(OR(B28="",B28&gt;10),"",11-B28)</f>
      </c>
      <c r="AZ28" s="3">
        <f>IF(OR(E28="",E28&gt;10),"",11-E28)</f>
      </c>
      <c r="BA28" s="3">
        <f>IF(OR(H28="",H28&gt;10),"",11-H28)</f>
      </c>
      <c r="BB28" s="3">
        <f>IF(OR(K28="",K28&gt;10),"",11-K28)</f>
      </c>
      <c r="BC28" s="3">
        <f>IF(OR(N28="",N28&gt;10),"",11-N28)</f>
      </c>
      <c r="BD28" s="3">
        <f>IF(OR(Q28="",Q28&gt;10),"",11-Q28)</f>
      </c>
      <c r="BE28" s="3">
        <f>IF(OR(T28="",T28&gt;10),"",11-T28)</f>
      </c>
      <c r="BF28" s="3">
        <f>IF(OR(W28="",W28&gt;10),"",11-W28)</f>
      </c>
      <c r="BG28" s="3">
        <f>IF(OR(Z28="",Z28&gt;10),"",11-Z28)</f>
      </c>
      <c r="BH28" s="3">
        <f>IF(OR(AC28="",AC28&gt;10),"",11-AC28)</f>
      </c>
      <c r="BI28" s="3">
        <f>IF(OR(AF28="",AF28&gt;10),"",11-AF28)</f>
      </c>
      <c r="BJ28" s="3">
        <f>IF(OR(AI28="",AI28&gt;10),"",11-AI28)</f>
      </c>
      <c r="BK28" s="3">
        <f>IF(OR(AO28="",AO28&gt;10),"",11-AO28)</f>
        <v>3</v>
      </c>
      <c r="BL28" s="3">
        <f>IF(OR(AO28="",AO28&gt;10),"",11-AO28)</f>
        <v>3</v>
      </c>
      <c r="BM28" s="3">
        <f>IF(OR(AR28="",AR28&gt;10),"",11-AR28)</f>
      </c>
      <c r="BN28" s="3">
        <f>IF(OR(AU28="",AU28&gt;10),"",11-AU28)</f>
      </c>
      <c r="BP28">
        <f>COUNT(B28,E28,H28,K28,N28,Q28,T28,W28,Z28,AC28,AF28,AI28,AL28,AO28,AR28,AU28)</f>
        <v>3</v>
      </c>
      <c r="BQ28">
        <f>C28+F28+I28+L28+O28+R28+U28+X28+AA28+AD28+AG28+AJ28+AM28+AP28+AS28+AV28</f>
        <v>372</v>
      </c>
      <c r="BR28" s="2">
        <f>BQ28/BR$1</f>
        <v>0.07654320987654321</v>
      </c>
      <c r="BS28">
        <f>COUNT(AY28:BN28)</f>
        <v>2</v>
      </c>
      <c r="BT28">
        <f>SUM(AY28:BN28)</f>
        <v>6</v>
      </c>
      <c r="BU28" s="2">
        <f>(IF(D28="",0,D28)+IF(G28="",0,G28)+IF(J28="",0,J28)+IF(M28="",0,M28)+IF(P28="",0,P28)+IF(S28="",0,S28)+IF(V28="",0,V28)+IF(Y28="",0,Y28)+IF(AB28="",0,AB28)+IF(AE28="",0,AE28)+IF(AH28="",0,AH28)+IF(AK28="",0,AK28)+IF(AN28="",0,AN28)+IF(AQ28="",0,AQ28)+IF(AT28="",0,AT28)+IF(AW28="",0,AW28))/BP28</f>
        <v>0.3351351351351351</v>
      </c>
    </row>
    <row r="29" spans="1:73" ht="13.5" customHeight="1">
      <c r="A29" t="s">
        <v>54</v>
      </c>
      <c r="B29" s="3">
        <f>IF(C29="","",RANK(C29,C$3:C$100))</f>
      </c>
      <c r="D29" s="10">
        <f>IF(C29="","",C29/D$1)</f>
      </c>
      <c r="E29" s="3">
        <f>IF(F29="","",RANK(F29,F$3:F$100))</f>
      </c>
      <c r="G29" s="2">
        <f>IF(F29="","",F29/G$1)</f>
      </c>
      <c r="H29" s="3">
        <f>IF(I29="","",RANK(I29,I$3:I$100))</f>
      </c>
      <c r="J29" s="2">
        <f>IF(I29="","",I29/J$1)</f>
      </c>
      <c r="K29" s="3">
        <f>IF(L29="","",RANK(L29,L$3:L$100))</f>
      </c>
      <c r="M29" s="2">
        <f>IF(L29="","",L29/M$1)</f>
      </c>
      <c r="N29" s="3">
        <f>IF(O29="","",RANK(O29,O$3:O$100))</f>
      </c>
      <c r="P29" s="2">
        <f>IF(O29="","",O29/P$1)</f>
      </c>
      <c r="Q29" s="3">
        <f>IF(R29="","",RANK(R29,R$3:R$100))</f>
        <v>15</v>
      </c>
      <c r="R29">
        <v>44</v>
      </c>
      <c r="S29" s="2">
        <f>IF(R29="","",R29/S$1)</f>
        <v>0.29333333333333333</v>
      </c>
      <c r="T29" s="3">
        <f>IF(U29="","",RANK(U29,U$3:U$100))</f>
      </c>
      <c r="V29" s="2">
        <f>IF(U29="","",U29/V$1)</f>
      </c>
      <c r="W29" s="3">
        <f>IF(X29="","",RANK(X29,X$3:X$100))</f>
      </c>
      <c r="Y29" s="2">
        <f>IF(X29="","",X29/Y$1)</f>
      </c>
      <c r="Z29" s="3">
        <f>IF(AA29="","",RANK(AA29,AA$3:AA$100))</f>
      </c>
      <c r="AB29" s="2">
        <f>IF(AA29="","",AA29/AB$1)</f>
      </c>
      <c r="AC29" s="14">
        <f>IF(AD29="","",RANK(AD29,AD$3:AD$100))</f>
      </c>
      <c r="AE29" s="2">
        <f>IF(AD29="","",AD29/AE$1)</f>
      </c>
      <c r="AF29" s="14">
        <f>IF(AG29="","",RANK(AG29,AG$3:AG$100))</f>
      </c>
      <c r="AH29" s="2">
        <f>IF(AG29="","",AG29/AH$1)</f>
      </c>
      <c r="AK29" s="2">
        <f>IF(AJ29="","",AJ29/AK$1)</f>
      </c>
      <c r="AL29" s="14">
        <f>IF(AM29="","",RANK(AM29,AM$3:AM$100))</f>
        <v>23</v>
      </c>
      <c r="AM29" s="59">
        <v>119</v>
      </c>
      <c r="AN29" s="2">
        <f>IF(AM29="","",AM29/AN$1)</f>
        <v>0.3216216216216216</v>
      </c>
      <c r="AO29" s="11">
        <f>IF(AP29="","",RANK(AP29,AP$3:AP$100))</f>
        <v>5</v>
      </c>
      <c r="AP29" s="59">
        <v>148</v>
      </c>
      <c r="AQ29" s="2">
        <f>IF(AP29="","",AP29/AQ$1)</f>
        <v>0.4</v>
      </c>
      <c r="AR29" s="14">
        <f>IF(AS29="","",RANK(AS29,AS$3:AS$100))</f>
      </c>
      <c r="AT29" s="2">
        <f>IF(AS29="","",AS29/AT$1)</f>
      </c>
      <c r="AU29" s="14">
        <f>IF(AV29="","",RANK(AV29,AV$3:AV$100))</f>
      </c>
      <c r="AW29" s="2">
        <f>IF(AV29="","",AV29/AW$1)</f>
      </c>
      <c r="AY29" s="3">
        <f>IF(OR(B29="",B29&gt;10),"",11-B29)</f>
      </c>
      <c r="AZ29" s="3">
        <f>IF(OR(E29="",E29&gt;10),"",11-E29)</f>
      </c>
      <c r="BA29" s="3">
        <f>IF(OR(H29="",H29&gt;10),"",11-H29)</f>
      </c>
      <c r="BB29" s="3">
        <f>IF(OR(K29="",K29&gt;10),"",11-K29)</f>
      </c>
      <c r="BC29" s="3">
        <f>IF(OR(N29="",N29&gt;10),"",11-N29)</f>
      </c>
      <c r="BD29" s="3">
        <f>IF(OR(Q29="",Q29&gt;10),"",11-Q29)</f>
      </c>
      <c r="BE29" s="3">
        <f>IF(OR(T29="",T29&gt;10),"",11-T29)</f>
      </c>
      <c r="BF29" s="3">
        <f>IF(OR(W29="",W29&gt;10),"",11-W29)</f>
      </c>
      <c r="BG29" s="3">
        <f>IF(OR(Z29="",Z29&gt;10),"",11-Z29)</f>
      </c>
      <c r="BH29" s="3">
        <f>IF(OR(AC29="",AC29&gt;10),"",11-AC29)</f>
      </c>
      <c r="BI29" s="3">
        <f>IF(OR(AF29="",AF29&gt;10),"",11-AF29)</f>
      </c>
      <c r="BJ29" s="3">
        <f>IF(OR(AI29="",AI29&gt;10),"",11-AI29)</f>
      </c>
      <c r="BK29" s="3">
        <f>IF(OR(AO29="",AO29&gt;10),"",11-AO29)</f>
        <v>6</v>
      </c>
      <c r="BL29" s="3">
        <f>IF(OR(AO29="",AO29&gt;10),"",11-AO29)</f>
        <v>6</v>
      </c>
      <c r="BM29" s="3">
        <f>IF(OR(AR29="",AR29&gt;10),"",11-AR29)</f>
      </c>
      <c r="BN29" s="3">
        <f>IF(OR(AU29="",AU29&gt;10),"",11-AU29)</f>
      </c>
      <c r="BP29">
        <f>COUNT(B29,E29,H29,K29,N29,Q29,T29,W29,Z29,AC29,AF29,AI29,AL29,AO29,AR29,AU29)</f>
        <v>3</v>
      </c>
      <c r="BQ29">
        <f>C29+F29+I29+L29+O29+R29+U29+X29+AA29+AD29+AG29+AJ29+AM29+AP29+AS29+AV29</f>
        <v>311</v>
      </c>
      <c r="BR29" s="2">
        <f>BQ29/BR$1</f>
        <v>0.0639917695473251</v>
      </c>
      <c r="BS29">
        <f>COUNT(AY29:BN29)</f>
        <v>2</v>
      </c>
      <c r="BT29">
        <f>SUM(AY29:BN29)</f>
        <v>12</v>
      </c>
      <c r="BU29" s="2">
        <f>(IF(D29="",0,D29)+IF(G29="",0,G29)+IF(J29="",0,J29)+IF(M29="",0,M29)+IF(P29="",0,P29)+IF(S29="",0,S29)+IF(V29="",0,V29)+IF(Y29="",0,Y29)+IF(AB29="",0,AB29)+IF(AE29="",0,AE29)+IF(AH29="",0,AH29)+IF(AK29="",0,AK29)+IF(AN29="",0,AN29)+IF(AQ29="",0,AQ29)+IF(AT29="",0,AT29)+IF(AW29="",0,AW29))/BP29</f>
        <v>0.3383183183183183</v>
      </c>
    </row>
    <row r="30" spans="1:73" ht="13.5" customHeight="1">
      <c r="A30" t="s">
        <v>147</v>
      </c>
      <c r="B30" s="3">
        <f>IF(C30="","",RANK(C30,C$3:C$100))</f>
      </c>
      <c r="D30" s="10">
        <f>IF(C30="","",C30/D$1)</f>
      </c>
      <c r="E30" s="3">
        <f>IF(F30="","",RANK(F30,F$3:F$100))</f>
      </c>
      <c r="G30" s="2">
        <f>IF(F30="","",F30/G$1)</f>
      </c>
      <c r="H30" s="3">
        <f>IF(I30="","",RANK(I30,I$3:I$100))</f>
      </c>
      <c r="J30" s="2">
        <f>IF(I30="","",I30/J$1)</f>
      </c>
      <c r="K30" s="3">
        <f>IF(L30="","",RANK(L30,L$3:L$100))</f>
      </c>
      <c r="M30" s="2">
        <f>IF(L30="","",L30/M$1)</f>
      </c>
      <c r="N30" s="3">
        <f>IF(O30="","",RANK(O30,O$3:O$100))</f>
      </c>
      <c r="P30" s="2">
        <f>IF(O30="","",O30/P$1)</f>
      </c>
      <c r="Q30" s="3">
        <f>IF(R30="","",RANK(R30,R$3:R$100))</f>
      </c>
      <c r="S30" s="2">
        <f>IF(R30="","",R30/S$1)</f>
      </c>
      <c r="T30" s="3">
        <f>IF(U30="","",RANK(U30,U$3:U$100))</f>
      </c>
      <c r="V30" s="2">
        <f>IF(U30="","",U30/V$1)</f>
      </c>
      <c r="W30" s="14">
        <f>IF(X30="","",RANK(X30,X$3:X$100))</f>
      </c>
      <c r="Y30" s="2">
        <f>IF(X30="","",X30/Y$1)</f>
      </c>
      <c r="Z30" s="14">
        <f>IF(AA30="","",RANK(AA30,AA$3:AA$100))</f>
      </c>
      <c r="AB30" s="2">
        <f>IF(AA30="","",AA30/AB$1)</f>
      </c>
      <c r="AC30" s="14">
        <f>IF(AD30="","",RANK(AD30,AD$3:AD$100))</f>
      </c>
      <c r="AE30" s="2">
        <f>IF(AD30="","",AD30/AE$1)</f>
      </c>
      <c r="AF30" s="14">
        <f>IF(AG30="","",RANK(AG30,AG$3:AG$100))</f>
      </c>
      <c r="AH30" s="2">
        <f>IF(AG30="","",AG30/AH$1)</f>
      </c>
      <c r="AK30" s="2">
        <f>IF(AJ30="","",AJ30/AK$1)</f>
      </c>
      <c r="AN30" s="2">
        <f>IF(AM30="","",AM30/AN$1)</f>
      </c>
      <c r="AO30" s="5">
        <f>IF(AP30="","",RANK(AP30,AP$3:AP$100))</f>
        <v>2</v>
      </c>
      <c r="AP30" s="59">
        <v>153</v>
      </c>
      <c r="AQ30" s="2">
        <f>IF(AP30="","",AP30/AQ$1)</f>
        <v>0.4135135135135135</v>
      </c>
      <c r="AR30" s="14">
        <f>IF(AS30="","",RANK(AS30,AS$3:AS$100))</f>
      </c>
      <c r="AT30" s="2">
        <f>IF(AS30="","",AS30/AT$1)</f>
      </c>
      <c r="AU30" s="14">
        <v>7</v>
      </c>
      <c r="AV30">
        <v>126</v>
      </c>
      <c r="AW30" s="2">
        <f>IF(AV30="","",AV30/AW$1)</f>
        <v>0.28</v>
      </c>
      <c r="AY30" s="3">
        <f>IF(OR(B30="",B30&gt;10),"",11-B30)</f>
      </c>
      <c r="AZ30" s="3">
        <f>IF(OR(E30="",E30&gt;10),"",11-E30)</f>
      </c>
      <c r="BA30" s="3">
        <f>IF(OR(H30="",H30&gt;10),"",11-H30)</f>
      </c>
      <c r="BB30" s="3">
        <f>IF(OR(K30="",K30&gt;10),"",11-K30)</f>
      </c>
      <c r="BC30" s="3">
        <f>IF(OR(N30="",N30&gt;10),"",11-N30)</f>
      </c>
      <c r="BD30" s="3">
        <f>IF(OR(Q30="",Q30&gt;10),"",11-Q30)</f>
      </c>
      <c r="BE30" s="3">
        <f>IF(OR(T30="",T30&gt;10),"",11-T30)</f>
      </c>
      <c r="BF30" s="3">
        <f>IF(OR(W30="",W30&gt;10),"",11-W30)</f>
      </c>
      <c r="BG30" s="3">
        <f>IF(OR(Z30="",Z30&gt;10),"",11-Z30)</f>
      </c>
      <c r="BH30" s="3">
        <f>IF(OR(AC30="",AC30&gt;10),"",11-AC30)</f>
      </c>
      <c r="BI30" s="3">
        <f>IF(OR(AF30="",AF30&gt;10),"",11-AF30)</f>
      </c>
      <c r="BJ30" s="3">
        <f>IF(OR(AI30="",AI30&gt;10),"",11-AI30)</f>
      </c>
      <c r="BK30" s="3">
        <f>IF(OR(AO30="",AO30&gt;10),"",11-AO30)</f>
        <v>9</v>
      </c>
      <c r="BL30" s="3">
        <f>IF(OR(AO30="",AO30&gt;10),"",11-AO30)</f>
        <v>9</v>
      </c>
      <c r="BM30" s="3">
        <f>IF(OR(AP30="",AP30&gt;10),"",11-AP30)</f>
      </c>
      <c r="BN30" s="3">
        <f>IF(OR(AU30="",AU30&gt;10),"",11-AU30)</f>
        <v>4</v>
      </c>
      <c r="BP30">
        <f>COUNT(B30,E30,H30,K30,N30,Q30,T30,W30,Z30,AC30,AF30,AI30,AL30,AO30,AR30,AU30)</f>
        <v>2</v>
      </c>
      <c r="BQ30">
        <f>C30+F30+I30+L30+O30+R30+U30+X30+AA30+AD30+AG30+AJ30+AM30+AP30+AS30+AV30</f>
        <v>279</v>
      </c>
      <c r="BR30" s="2">
        <f>BQ30/BR$1</f>
        <v>0.05740740740740741</v>
      </c>
      <c r="BS30">
        <f>COUNT(AY30:BN30)</f>
        <v>3</v>
      </c>
      <c r="BT30">
        <f>SUM(AY30:BN30)</f>
        <v>22</v>
      </c>
      <c r="BU30" s="2">
        <f>(IF(D30="",0,D30)+IF(G30="",0,G30)+IF(J30="",0,J30)+IF(M30="",0,M30)+IF(P30="",0,P30)+IF(S30="",0,S30)+IF(V30="",0,V30)+IF(Y30="",0,Y30)+IF(AB30="",0,AB30)+IF(AE30="",0,AE30)+IF(AH30="",0,AH30)+IF(AK30="",0,AK30)+IF(AN30="",0,AN30)+IF(AQ30="",0,AQ30)+IF(AT30="",0,AT30)+IF(AW30="",0,AW30))/BP30</f>
        <v>0.34675675675675677</v>
      </c>
    </row>
    <row r="31" spans="1:73" ht="13.5" customHeight="1">
      <c r="A31" t="s">
        <v>120</v>
      </c>
      <c r="B31" s="3">
        <f>IF(C31="","",RANK(C31,C$3:C$100))</f>
      </c>
      <c r="D31" s="10">
        <f>IF(C31="","",C31/D$1)</f>
      </c>
      <c r="E31" s="3">
        <f>IF(F31="","",RANK(F31,F$3:F$100))</f>
      </c>
      <c r="G31" s="2">
        <f>IF(F31="","",F31/G$1)</f>
      </c>
      <c r="H31" s="3">
        <f>IF(I31="","",RANK(I31,I$3:I$100))</f>
      </c>
      <c r="J31" s="2">
        <f>IF(I31="","",I31/J$1)</f>
      </c>
      <c r="K31" s="3">
        <f>IF(L31="","",RANK(L31,L$3:L$100))</f>
      </c>
      <c r="M31" s="2">
        <f>IF(L31="","",L31/M$1)</f>
      </c>
      <c r="N31" s="3">
        <f>IF(O31="","",RANK(O31,O$3:O$100))</f>
      </c>
      <c r="P31" s="2">
        <f>IF(O31="","",O31/P$1)</f>
      </c>
      <c r="Q31" s="3">
        <f>IF(R31="","",RANK(R31,R$3:R$100))</f>
      </c>
      <c r="S31" s="2">
        <f>IF(R31="","",R31/S$1)</f>
      </c>
      <c r="T31" s="3">
        <f>IF(U31="","",RANK(U31,U$3:U$100))</f>
      </c>
      <c r="V31" s="2">
        <f>IF(U31="","",U31/V$1)</f>
      </c>
      <c r="W31" s="14">
        <f>IF(X31="","",RANK(X31,X$3:X$100))</f>
      </c>
      <c r="Y31" s="2">
        <f>IF(X31="","",X31/Y$1)</f>
      </c>
      <c r="Z31" s="14">
        <f>IF(AA31="","",RANK(AA31,AA$3:AA$100))</f>
      </c>
      <c r="AB31" s="2">
        <f>IF(AA31="","",AA31/AB$1)</f>
      </c>
      <c r="AC31" s="11">
        <f>IF(AD31="","",RANK(AD31,AD$3:AD$100))</f>
        <v>5</v>
      </c>
      <c r="AD31">
        <v>139</v>
      </c>
      <c r="AE31" s="2">
        <f>IF(AD31="","",AD31/AE$1)</f>
        <v>0.37567567567567567</v>
      </c>
      <c r="AF31" s="14">
        <f>IF(AG31="","",RANK(AG31,AG$3:AG$100))</f>
      </c>
      <c r="AH31" s="2">
        <f>IF(AG31="","",AG31/AH$1)</f>
      </c>
      <c r="AK31" s="2">
        <f>IF(AJ31="","",AJ31/AK$1)</f>
      </c>
      <c r="AL31" s="14">
        <f>IF(AM31="","",RANK(AM31,AM$3:AM$100))</f>
        <v>18</v>
      </c>
      <c r="AM31" s="59">
        <v>132</v>
      </c>
      <c r="AN31" s="2">
        <f>IF(AM31="","",AM31/AN$1)</f>
        <v>0.3567567567567568</v>
      </c>
      <c r="AO31" s="14">
        <f>IF(AP31="","",RANK(AP31,AP$3:AP$100))</f>
      </c>
      <c r="AQ31" s="2">
        <f>IF(AP31="","",AP31/AQ$1)</f>
      </c>
      <c r="AR31" s="14">
        <f>IF(AS31="","",RANK(AS31,AS$3:AS$100))</f>
      </c>
      <c r="AT31" s="2">
        <f>IF(AS31="","",AS31/AT$1)</f>
      </c>
      <c r="AU31" s="14">
        <f>IF(AV31="","",RANK(AV31,AV$3:AV$100))</f>
      </c>
      <c r="AW31" s="2">
        <f>IF(AV31="","",AV31/AW$1)</f>
      </c>
      <c r="AY31" s="3">
        <f>IF(OR(B31="",B31&gt;10),"",11-B31)</f>
      </c>
      <c r="AZ31" s="3">
        <f>IF(OR(E31="",E31&gt;10),"",11-E31)</f>
      </c>
      <c r="BA31" s="3">
        <f>IF(OR(H31="",H31&gt;10),"",11-H31)</f>
      </c>
      <c r="BB31" s="3">
        <f>IF(OR(K31="",K31&gt;10),"",11-K31)</f>
      </c>
      <c r="BC31" s="3">
        <f>IF(OR(N31="",N31&gt;10),"",11-N31)</f>
      </c>
      <c r="BD31" s="3">
        <f>IF(OR(Q31="",Q31&gt;10),"",11-Q31)</f>
      </c>
      <c r="BE31" s="3">
        <f>IF(OR(T31="",T31&gt;10),"",11-T31)</f>
      </c>
      <c r="BF31" s="3">
        <f>IF(OR(W31="",W31&gt;10),"",11-W31)</f>
      </c>
      <c r="BG31" s="3">
        <f>IF(OR(Z31="",Z31&gt;10),"",11-Z31)</f>
      </c>
      <c r="BH31" s="3">
        <f>IF(OR(AC31="",AC31&gt;10),"",11-AC31)</f>
        <v>6</v>
      </c>
      <c r="BI31" s="3">
        <f>IF(OR(AF31="",AF31&gt;10),"",11-AF31)</f>
      </c>
      <c r="BJ31" s="3">
        <f>IF(OR(AI31="",AI31&gt;10),"",11-AI31)</f>
      </c>
      <c r="BK31" s="3">
        <f>IF(OR(AO31="",AO31&gt;10),"",11-AO31)</f>
      </c>
      <c r="BL31" s="3">
        <f>IF(OR(AO31="",AO31&gt;10),"",11-AO31)</f>
      </c>
      <c r="BM31" s="3">
        <f>IF(OR(AP31="",AP31&gt;10),"",11-AP31)</f>
      </c>
      <c r="BN31" s="3">
        <f>IF(OR(AU31="",AU31&gt;10),"",11-AU31)</f>
      </c>
      <c r="BP31">
        <f>COUNT(B31,E31,H31,K31,N31,Q31,T31,W31,Z31,AC31,AF31,AI31,AL31,AO31,AR31,AU31)</f>
        <v>2</v>
      </c>
      <c r="BQ31">
        <f>C31+F31+I31+L31+O31+R31+U31+X31+AA31+AD31+AG31+AJ31+AM31+AP31+AS31+AV31</f>
        <v>271</v>
      </c>
      <c r="BR31" s="2">
        <f>BQ31/BR$1</f>
        <v>0.05576131687242798</v>
      </c>
      <c r="BS31">
        <f>COUNT(AY31:BN31)</f>
        <v>1</v>
      </c>
      <c r="BT31">
        <f>SUM(AY31:BN31)</f>
        <v>6</v>
      </c>
      <c r="BU31" s="2">
        <f>(IF(D31="",0,D31)+IF(G31="",0,G31)+IF(J31="",0,J31)+IF(M31="",0,M31)+IF(P31="",0,P31)+IF(S31="",0,S31)+IF(V31="",0,V31)+IF(Y31="",0,Y31)+IF(AB31="",0,AB31)+IF(AE31="",0,AE31)+IF(AH31="",0,AH31)+IF(AK31="",0,AK31)+IF(AN31="",0,AN31)+IF(AQ31="",0,AQ31)+IF(AT31="",0,AT31)+IF(AW31="",0,AW31))/BP31</f>
        <v>0.36621621621621625</v>
      </c>
    </row>
    <row r="32" spans="1:73" ht="13.5" customHeight="1">
      <c r="A32" t="s">
        <v>142</v>
      </c>
      <c r="AI32" s="27">
        <v>6</v>
      </c>
      <c r="AJ32">
        <v>135</v>
      </c>
      <c r="AK32" s="2">
        <f>IF(AJ32="","",AJ32/AK$1)</f>
        <v>0.36486486486486486</v>
      </c>
      <c r="AL32" s="14">
        <f>IF(AM32="","",RANK(AM32,AM$3:AM$100))</f>
        <v>17</v>
      </c>
      <c r="AM32" s="59">
        <v>134</v>
      </c>
      <c r="AN32" s="2">
        <f>IF(AM32="","",AM32/AN$1)</f>
        <v>0.3621621621621622</v>
      </c>
      <c r="AO32" s="14">
        <f>IF(AP32="","",RANK(AP32,AP$3:AP$100))</f>
      </c>
      <c r="AQ32" s="2">
        <f>IF(AP32="","",AP32/AQ$1)</f>
      </c>
      <c r="AY32" s="3">
        <f>IF(OR(B32="",B32&gt;10),"",11-B32)</f>
      </c>
      <c r="AZ32" s="3">
        <f>IF(OR(E32="",E32&gt;10),"",11-E32)</f>
      </c>
      <c r="BA32" s="3">
        <f>IF(OR(H32="",H32&gt;10),"",11-H32)</f>
      </c>
      <c r="BB32" s="3">
        <f>IF(OR(K32="",K32&gt;10),"",11-K32)</f>
      </c>
      <c r="BC32" s="3">
        <f>IF(OR(N32="",N32&gt;10),"",11-N32)</f>
      </c>
      <c r="BD32" s="3">
        <f>IF(OR(Q32="",Q32&gt;10),"",11-Q32)</f>
      </c>
      <c r="BE32" s="3">
        <f>IF(OR(T32="",T32&gt;10),"",11-T32)</f>
      </c>
      <c r="BF32" s="3">
        <f>IF(OR(W32="",W32&gt;10),"",11-W32)</f>
      </c>
      <c r="BG32" s="3">
        <f>IF(OR(Z32="",Z32&gt;10),"",11-Z32)</f>
      </c>
      <c r="BH32" s="3">
        <f>IF(OR(AC32="",AC32&gt;10),"",11-AC32)</f>
      </c>
      <c r="BI32" s="3">
        <f>IF(OR(AF32="",AF32&gt;10),"",11-AF32)</f>
      </c>
      <c r="BJ32" s="3">
        <f>IF(OR(AI32="",AI32&gt;10),"",11-AI32)</f>
        <v>5</v>
      </c>
      <c r="BK32" s="3">
        <f>IF(OR(AO32="",AO32&gt;10),"",11-AO32)</f>
      </c>
      <c r="BL32" s="3">
        <f>IF(OR(AO32="",AO32&gt;10),"",11-AO32)</f>
      </c>
      <c r="BM32" s="3">
        <f>IF(OR(AP32="",AP32&gt;10),"",11-AP32)</f>
      </c>
      <c r="BN32" s="3">
        <f>IF(OR(AU32="",AU32&gt;10),"",11-AU32)</f>
      </c>
      <c r="BP32">
        <f>COUNT(B32,E32,H32,K32,N32,Q32,T32,W32,Z32,AC32,AF32,AI32,AL32,AO32,AR32,AU32)</f>
        <v>2</v>
      </c>
      <c r="BQ32">
        <f>C32+F32+I32+L32+O32+R32+U32+X32+AA32+AD32+AG32+AJ32+AM32+AP32+AS32+AV32</f>
        <v>269</v>
      </c>
      <c r="BR32" s="2">
        <f>BQ32/BR$1</f>
        <v>0.05534979423868313</v>
      </c>
      <c r="BS32">
        <f>COUNT(AY32:BN32)</f>
        <v>1</v>
      </c>
      <c r="BT32">
        <f>SUM(AY32:BN32)</f>
        <v>5</v>
      </c>
      <c r="BU32" s="2">
        <f>(IF(D32="",0,D32)+IF(G32="",0,G32)+IF(J32="",0,J32)+IF(M32="",0,M32)+IF(P32="",0,P32)+IF(S32="",0,S32)+IF(V32="",0,V32)+IF(Y32="",0,Y32)+IF(AB32="",0,AB32)+IF(AE32="",0,AE32)+IF(AH32="",0,AH32)+IF(AK32="",0,AK32)+IF(AN32="",0,AN32)+IF(AQ32="",0,AQ32)+IF(AT32="",0,AT32)+IF(AW32="",0,AW32))/BP32</f>
        <v>0.3635135135135135</v>
      </c>
    </row>
    <row r="33" spans="1:73" ht="13.5" customHeight="1">
      <c r="A33" t="s">
        <v>152</v>
      </c>
      <c r="B33" s="3">
        <f>IF(C33="","",RANK(C33,C$3:C$100))</f>
      </c>
      <c r="D33" s="10">
        <f>IF(C33="","",C33/D$1)</f>
      </c>
      <c r="E33" s="3">
        <f>IF(F33="","",RANK(F33,F$3:F$100))</f>
      </c>
      <c r="G33" s="2">
        <f>IF(F33="","",F33/G$1)</f>
      </c>
      <c r="H33" s="3">
        <f>IF(I33="","",RANK(I33,I$3:I$100))</f>
      </c>
      <c r="J33" s="2">
        <f>IF(I33="","",I33/J$1)</f>
      </c>
      <c r="K33" s="3">
        <f>IF(L33="","",RANK(L33,L$3:L$100))</f>
      </c>
      <c r="M33" s="2">
        <f>IF(L33="","",L33/M$1)</f>
      </c>
      <c r="N33" s="3">
        <f>IF(O33="","",RANK(O33,O$3:O$100))</f>
      </c>
      <c r="P33" s="2">
        <f>IF(O33="","",O33/P$1)</f>
      </c>
      <c r="Q33" s="3">
        <f>IF(R33="","",RANK(R33,R$3:R$100))</f>
      </c>
      <c r="S33" s="2">
        <f>IF(R33="","",R33/S$1)</f>
      </c>
      <c r="T33" s="3">
        <f>IF(U33="","",RANK(U33,U$3:U$100))</f>
      </c>
      <c r="V33" s="2">
        <f>IF(U33="","",U33/V$1)</f>
      </c>
      <c r="W33" s="14">
        <f>IF(X33="","",RANK(X33,X$3:X$100))</f>
      </c>
      <c r="Y33" s="2">
        <f>IF(X33="","",X33/Y$1)</f>
      </c>
      <c r="Z33" s="14">
        <f>IF(AA33="","",RANK(AA33,AA$3:AA$100))</f>
      </c>
      <c r="AB33" s="2">
        <f>IF(AA33="","",AA33/AB$1)</f>
      </c>
      <c r="AC33" s="14">
        <f>IF(AD33="","",RANK(AD33,AD$3:AD$100))</f>
      </c>
      <c r="AE33" s="2">
        <f>IF(AD33="","",AD33/AE$1)</f>
      </c>
      <c r="AF33" s="14">
        <f>IF(AG33="","",RANK(AG33,AG$3:AG$100))</f>
      </c>
      <c r="AH33" s="2">
        <f>IF(AG33="","",AG33/AH$1)</f>
      </c>
      <c r="AK33" s="2">
        <f>IF(AJ33="","",AJ33/AK$1)</f>
      </c>
      <c r="AN33" s="2">
        <f>IF(AM33="","",AM33/AN$1)</f>
      </c>
      <c r="AO33" s="14">
        <f>IF(AP33="","",RANK(AP33,AP$3:AP$100))</f>
        <v>16</v>
      </c>
      <c r="AP33" s="59">
        <v>133</v>
      </c>
      <c r="AQ33" s="2">
        <f>IF(AP33="","",AP33/AQ$1)</f>
        <v>0.35945945945945945</v>
      </c>
      <c r="AR33" s="14">
        <f>IF(AS33="","",RANK(AS33,AS$3:AS$100))</f>
      </c>
      <c r="AT33" s="2">
        <f>IF(AS33="","",AS33/AT$1)</f>
      </c>
      <c r="AU33" s="4">
        <v>4</v>
      </c>
      <c r="AV33">
        <v>136</v>
      </c>
      <c r="AW33" s="2">
        <f>IF(AV33="","",AV33/AW$1)</f>
        <v>0.3022222222222222</v>
      </c>
      <c r="AY33" s="3">
        <f>IF(OR(B33="",B33&gt;10),"",11-B33)</f>
      </c>
      <c r="AZ33" s="3">
        <f>IF(OR(E33="",E33&gt;10),"",11-E33)</f>
      </c>
      <c r="BA33" s="3">
        <f>IF(OR(H33="",H33&gt;10),"",11-H33)</f>
      </c>
      <c r="BB33" s="3">
        <f>IF(OR(K33="",K33&gt;10),"",11-K33)</f>
      </c>
      <c r="BC33" s="3">
        <f>IF(OR(N33="",N33&gt;10),"",11-N33)</f>
      </c>
      <c r="BD33" s="3">
        <f>IF(OR(Q33="",Q33&gt;10),"",11-Q33)</f>
      </c>
      <c r="BE33" s="3">
        <f>IF(OR(T33="",T33&gt;10),"",11-T33)</f>
      </c>
      <c r="BF33" s="3">
        <f>IF(OR(W33="",W33&gt;10),"",11-W33)</f>
      </c>
      <c r="BG33" s="3">
        <f>IF(OR(Z33="",Z33&gt;10),"",11-Z33)</f>
      </c>
      <c r="BH33" s="3">
        <f>IF(OR(AC33="",AC33&gt;10),"",11-AC33)</f>
      </c>
      <c r="BI33" s="3">
        <f>IF(OR(AF33="",AF33&gt;10),"",11-AF33)</f>
      </c>
      <c r="BJ33" s="3">
        <f>IF(OR(AI33="",AI33&gt;10),"",11-AI33)</f>
      </c>
      <c r="BK33" s="3">
        <f>IF(OR(AO33="",AO33&gt;10),"",11-AO33)</f>
      </c>
      <c r="BL33" s="3">
        <f>IF(OR(AO33="",AO33&gt;10),"",11-AO33)</f>
      </c>
      <c r="BM33" s="3">
        <f>IF(OR(AP33="",AP33&gt;10),"",11-AP33)</f>
      </c>
      <c r="BN33" s="3">
        <f>IF(OR(AU33="",AU33&gt;10),"",11-AU33)</f>
        <v>7</v>
      </c>
      <c r="BP33">
        <f>COUNT(B33,E33,H33,K33,N33,Q33,T33,W33,Z33,AC33,AF33,AI33,AL33,AO33,AR33,AU33)</f>
        <v>2</v>
      </c>
      <c r="BQ33">
        <f>C33+F33+I33+L33+O33+R33+U33+X33+AA33+AD33+AG33+AJ33+AM33+AP33+AS33+AV33</f>
        <v>269</v>
      </c>
      <c r="BR33" s="2">
        <f>BQ33/BR$1</f>
        <v>0.05534979423868313</v>
      </c>
      <c r="BS33">
        <f>COUNT(AY33:BN33)</f>
        <v>1</v>
      </c>
      <c r="BT33">
        <f>SUM(AY33:BN33)</f>
        <v>7</v>
      </c>
      <c r="BU33" s="2">
        <f>(IF(D33="",0,D33)+IF(G33="",0,G33)+IF(J33="",0,J33)+IF(M33="",0,M33)+IF(P33="",0,P33)+IF(S33="",0,S33)+IF(V33="",0,V33)+IF(Y33="",0,Y33)+IF(AB33="",0,AB33)+IF(AE33="",0,AE33)+IF(AH33="",0,AH33)+IF(AK33="",0,AK33)+IF(AN33="",0,AN33)+IF(AQ33="",0,AQ33)+IF(AT33="",0,AT33)+IF(AW33="",0,AW33))/BP33</f>
        <v>0.33084084084084087</v>
      </c>
    </row>
    <row r="34" spans="1:73" ht="13.5" customHeight="1">
      <c r="A34" t="s">
        <v>143</v>
      </c>
      <c r="AL34" s="14">
        <f>IF(AM34="","",RANK(AM34,AM$3:AM$100))</f>
        <v>27</v>
      </c>
      <c r="AM34" s="59">
        <v>105</v>
      </c>
      <c r="AN34" s="2">
        <f>IF(AM34="","",AM34/AN$1)</f>
        <v>0.28378378378378377</v>
      </c>
      <c r="AO34" s="14">
        <f>IF(AP34="","",RANK(AP34,AP$3:AP$100))</f>
        <v>14</v>
      </c>
      <c r="AP34" s="59">
        <v>137</v>
      </c>
      <c r="AQ34" s="2">
        <f>IF(AP34="","",AP34/AQ$1)</f>
        <v>0.37027027027027026</v>
      </c>
      <c r="AY34" s="3">
        <f>IF(OR(B34="",B34&gt;10),"",11-B34)</f>
      </c>
      <c r="AZ34" s="3">
        <f>IF(OR(E34="",E34&gt;10),"",11-E34)</f>
      </c>
      <c r="BA34" s="3">
        <f>IF(OR(H34="",H34&gt;10),"",11-H34)</f>
      </c>
      <c r="BB34" s="3">
        <f>IF(OR(K34="",K34&gt;10),"",11-K34)</f>
      </c>
      <c r="BC34" s="3">
        <f>IF(OR(N34="",N34&gt;10),"",11-N34)</f>
      </c>
      <c r="BD34" s="3">
        <f>IF(OR(Q34="",Q34&gt;10),"",11-Q34)</f>
      </c>
      <c r="BE34" s="3">
        <f>IF(OR(T34="",T34&gt;10),"",11-T34)</f>
      </c>
      <c r="BF34" s="3">
        <f>IF(OR(W34="",W34&gt;10),"",11-W34)</f>
      </c>
      <c r="BG34" s="3">
        <f>IF(OR(Z34="",Z34&gt;10),"",11-Z34)</f>
      </c>
      <c r="BH34" s="3">
        <f>IF(OR(AC34="",AC34&gt;10),"",11-AC34)</f>
      </c>
      <c r="BI34" s="3">
        <f>IF(OR(AF34="",AF34&gt;10),"",11-AF34)</f>
      </c>
      <c r="BJ34" s="3">
        <f>IF(OR(AI34="",AI34&gt;10),"",11-AI34)</f>
      </c>
      <c r="BK34" s="3">
        <f>IF(OR(AO34="",AO34&gt;10),"",11-AO34)</f>
      </c>
      <c r="BL34" s="3">
        <f>IF(OR(AO34="",AO34&gt;10),"",11-AO34)</f>
      </c>
      <c r="BM34" s="3">
        <f>IF(OR(AP34="",AP34&gt;10),"",11-AP34)</f>
      </c>
      <c r="BN34" s="3">
        <f>IF(OR(AU34="",AU34&gt;10),"",11-AU34)</f>
      </c>
      <c r="BP34">
        <f>COUNT(B34,E34,H34,K34,N34,Q34,T34,W34,Z34,AC34,AF34,AI34,AL34,AO34,AR34,AU34)</f>
        <v>2</v>
      </c>
      <c r="BQ34">
        <f>C34+F34+I34+L34+O34+R34+U34+X34+AA34+AD34+AG34+AJ34+AM34+AP34+AS34+AV34</f>
        <v>242</v>
      </c>
      <c r="BR34" s="2">
        <f>BQ34/BR$1</f>
        <v>0.04979423868312757</v>
      </c>
      <c r="BS34">
        <f>COUNT(AY34:BN34)</f>
        <v>0</v>
      </c>
      <c r="BT34">
        <f>SUM(AY34:BN34)</f>
        <v>0</v>
      </c>
      <c r="BU34" s="2">
        <f>(IF(D34="",0,D34)+IF(G34="",0,G34)+IF(J34="",0,J34)+IF(M34="",0,M34)+IF(P34="",0,P34)+IF(S34="",0,S34)+IF(V34="",0,V34)+IF(Y34="",0,Y34)+IF(AB34="",0,AB34)+IF(AE34="",0,AE34)+IF(AH34="",0,AH34)+IF(AK34="",0,AK34)+IF(AN34="",0,AN34)+IF(AQ34="",0,AQ34)+IF(AT34="",0,AT34)+IF(AW34="",0,AW34))/BP34</f>
        <v>0.327027027027027</v>
      </c>
    </row>
    <row r="35" spans="1:73" ht="13.5" customHeight="1">
      <c r="A35" t="s">
        <v>146</v>
      </c>
      <c r="AI35" s="14">
        <v>15</v>
      </c>
      <c r="AJ35">
        <v>98</v>
      </c>
      <c r="AK35" s="2">
        <f>IF(AJ35="","",AJ35/AK$1)</f>
        <v>0.2648648648648649</v>
      </c>
      <c r="AN35" s="2">
        <f>IF(AM35="","",AM35/AN$1)</f>
      </c>
      <c r="AO35" s="14">
        <f>IF(AP35="","",RANK(AP35,AP$3:AP$100))</f>
        <v>8</v>
      </c>
      <c r="AP35" s="59">
        <v>140</v>
      </c>
      <c r="AQ35" s="2">
        <f>IF(AP35="","",AP35/AQ$1)</f>
        <v>0.3783783783783784</v>
      </c>
      <c r="AY35" s="3">
        <f>IF(OR(B35="",B35&gt;10),"",11-B35)</f>
      </c>
      <c r="AZ35" s="3">
        <f>IF(OR(E35="",E35&gt;10),"",11-E35)</f>
      </c>
      <c r="BA35" s="3">
        <f>IF(OR(H35="",H35&gt;10),"",11-H35)</f>
      </c>
      <c r="BB35" s="3">
        <f>IF(OR(K35="",K35&gt;10),"",11-K35)</f>
      </c>
      <c r="BC35" s="3">
        <f>IF(OR(N35="",N35&gt;10),"",11-N35)</f>
      </c>
      <c r="BD35" s="3">
        <f>IF(OR(Q35="",Q35&gt;10),"",11-Q35)</f>
      </c>
      <c r="BE35" s="3">
        <f>IF(OR(T35="",T35&gt;10),"",11-T35)</f>
      </c>
      <c r="BF35" s="3">
        <f>IF(OR(W35="",W35&gt;10),"",11-W35)</f>
      </c>
      <c r="BG35" s="3">
        <f>IF(OR(Z35="",Z35&gt;10),"",11-Z35)</f>
      </c>
      <c r="BH35" s="3">
        <f>IF(OR(AC35="",AC35&gt;10),"",11-AC35)</f>
      </c>
      <c r="BI35" s="3">
        <f>IF(OR(AF35="",AF35&gt;10),"",11-AF35)</f>
      </c>
      <c r="BJ35" s="3">
        <f>IF(OR(AI35="",AI35&gt;10),"",11-AI35)</f>
      </c>
      <c r="BK35" s="3">
        <f>IF(OR(AO35="",AO35&gt;10),"",11-AO35)</f>
        <v>3</v>
      </c>
      <c r="BL35" s="3">
        <f>IF(OR(AO35="",AO35&gt;10),"",11-AO35)</f>
        <v>3</v>
      </c>
      <c r="BM35" s="3">
        <f>IF(OR(AP35="",AP35&gt;10),"",11-AP35)</f>
      </c>
      <c r="BN35" s="3">
        <f>IF(OR(AU35="",AU35&gt;10),"",11-AU35)</f>
      </c>
      <c r="BP35">
        <f>COUNT(B35,E35,H35,K35,N35,Q35,T35,W35,Z35,AC35,AF35,AI35,AL35,AO35,AR35,AU35)</f>
        <v>2</v>
      </c>
      <c r="BQ35">
        <f>C35+F35+I35+L35+O35+R35+U35+X35+AA35+AD35+AG35+AJ35+AM35+AP35+AS35+AV35</f>
        <v>238</v>
      </c>
      <c r="BR35" s="2">
        <f>BQ35/BR$1</f>
        <v>0.04897119341563786</v>
      </c>
      <c r="BS35">
        <f>COUNT(AY35:BN35)</f>
        <v>2</v>
      </c>
      <c r="BT35">
        <f>SUM(AY35:BN35)</f>
        <v>6</v>
      </c>
      <c r="BU35" s="2">
        <f>(IF(D35="",0,D35)+IF(G35="",0,G35)+IF(J35="",0,J35)+IF(M35="",0,M35)+IF(P35="",0,P35)+IF(S35="",0,S35)+IF(V35="",0,V35)+IF(Y35="",0,Y35)+IF(AB35="",0,AB35)+IF(AE35="",0,AE35)+IF(AH35="",0,AH35)+IF(AK35="",0,AK35)+IF(AN35="",0,AN35)+IF(AQ35="",0,AQ35)+IF(AT35="",0,AT35)+IF(AW35="",0,AW35))/BP35</f>
        <v>0.32162162162162167</v>
      </c>
    </row>
    <row r="36" spans="1:73" ht="13.5" customHeight="1">
      <c r="A36" t="s">
        <v>140</v>
      </c>
      <c r="AI36" s="14">
        <v>8</v>
      </c>
      <c r="AJ36">
        <v>125</v>
      </c>
      <c r="AK36" s="2">
        <f>IF(AJ36="","",AJ36/AK$1)</f>
        <v>0.33783783783783783</v>
      </c>
      <c r="AL36" s="14">
        <f>IF(AM36="","",RANK(AM36,AM$3:AM$100))</f>
        <v>28</v>
      </c>
      <c r="AM36" s="59">
        <v>99</v>
      </c>
      <c r="AN36" s="2">
        <f>IF(AM36="","",AM36/AN$1)</f>
        <v>0.26756756756756755</v>
      </c>
      <c r="AO36" s="14">
        <f>IF(AP36="","",RANK(AP36,AP$3:AP$100))</f>
      </c>
      <c r="AQ36" s="2">
        <f>IF(AP36="","",AP36/AQ$1)</f>
      </c>
      <c r="AY36" s="3">
        <f>IF(OR(B36="",B36&gt;10),"",11-B36)</f>
      </c>
      <c r="AZ36" s="3">
        <f>IF(OR(E36="",E36&gt;10),"",11-E36)</f>
      </c>
      <c r="BA36" s="3">
        <f>IF(OR(H36="",H36&gt;10),"",11-H36)</f>
      </c>
      <c r="BB36" s="3">
        <f>IF(OR(K36="",K36&gt;10),"",11-K36)</f>
      </c>
      <c r="BC36" s="3">
        <f>IF(OR(N36="",N36&gt;10),"",11-N36)</f>
      </c>
      <c r="BD36" s="3">
        <f>IF(OR(Q36="",Q36&gt;10),"",11-Q36)</f>
      </c>
      <c r="BE36" s="3">
        <f>IF(OR(T36="",T36&gt;10),"",11-T36)</f>
      </c>
      <c r="BF36" s="3">
        <f>IF(OR(W36="",W36&gt;10),"",11-W36)</f>
      </c>
      <c r="BG36" s="3">
        <f>IF(OR(Z36="",Z36&gt;10),"",11-Z36)</f>
      </c>
      <c r="BH36" s="3">
        <f>IF(OR(AC36="",AC36&gt;10),"",11-AC36)</f>
      </c>
      <c r="BI36" s="3">
        <f>IF(OR(AF36="",AF36&gt;10),"",11-AF36)</f>
      </c>
      <c r="BJ36" s="3">
        <f>IF(OR(AI36="",AI36&gt;10),"",11-AI36)</f>
        <v>3</v>
      </c>
      <c r="BK36" s="3">
        <f>IF(OR(AO36="",AO36&gt;10),"",11-AO36)</f>
      </c>
      <c r="BL36" s="3">
        <f>IF(OR(AO36="",AO36&gt;10),"",11-AO36)</f>
      </c>
      <c r="BM36" s="3">
        <f>IF(OR(AP36="",AP36&gt;10),"",11-AP36)</f>
      </c>
      <c r="BN36" s="3">
        <f>IF(OR(AU36="",AU36&gt;10),"",11-AU36)</f>
      </c>
      <c r="BP36">
        <f>COUNT(B36,E36,H36,K36,N36,Q36,T36,W36,Z36,AC36,AF36,AI36,AL36,AO36,AR36,AU36)</f>
        <v>2</v>
      </c>
      <c r="BQ36">
        <f>C36+F36+I36+L36+O36+R36+U36+X36+AA36+AD36+AG36+AJ36+AM36+AP36+AS36+AV36</f>
        <v>224</v>
      </c>
      <c r="BR36" s="2">
        <f>BQ36/BR$1</f>
        <v>0.04609053497942387</v>
      </c>
      <c r="BS36">
        <f>COUNT(AY36:BN36)</f>
        <v>1</v>
      </c>
      <c r="BT36">
        <f>SUM(AY36:BN36)</f>
        <v>3</v>
      </c>
      <c r="BU36" s="2">
        <f>(IF(D36="",0,D36)+IF(G36="",0,G36)+IF(J36="",0,J36)+IF(M36="",0,M36)+IF(P36="",0,P36)+IF(S36="",0,S36)+IF(V36="",0,V36)+IF(Y36="",0,Y36)+IF(AB36="",0,AB36)+IF(AE36="",0,AE36)+IF(AH36="",0,AH36)+IF(AK36="",0,AK36)+IF(AN36="",0,AN36)+IF(AQ36="",0,AQ36)+IF(AT36="",0,AT36)+IF(AW36="",0,AW36))/BP36</f>
        <v>0.3027027027027027</v>
      </c>
    </row>
    <row r="37" spans="1:73" ht="13.5" customHeight="1">
      <c r="A37" t="s">
        <v>27</v>
      </c>
      <c r="B37" s="3">
        <f>IF(C37="","",RANK(C37,C$3:C$100))</f>
      </c>
      <c r="D37" s="10">
        <f>IF(C37="","",C37/D$1)</f>
      </c>
      <c r="E37" s="3">
        <f>IF(F37="","",RANK(F37,F$3:F$100))</f>
        <v>11</v>
      </c>
      <c r="F37">
        <v>55</v>
      </c>
      <c r="G37" s="2">
        <f>IF(F37="","",F37/G$1)</f>
        <v>0.275</v>
      </c>
      <c r="H37" s="3">
        <f>IF(I37="","",RANK(I37,I$3:I$100))</f>
        <v>9</v>
      </c>
      <c r="I37">
        <v>110</v>
      </c>
      <c r="J37" s="2">
        <f>IF(I37="","",I37/J$1)</f>
        <v>0.36666666666666664</v>
      </c>
      <c r="K37" s="3">
        <f>IF(L37="","",RANK(L37,L$3:L$100))</f>
        <v>9</v>
      </c>
      <c r="L37">
        <v>58</v>
      </c>
      <c r="M37" s="2">
        <f>IF(L37="","",L37/M$1)</f>
        <v>0.32222222222222224</v>
      </c>
      <c r="N37" s="3">
        <f>IF(O37="","",RANK(O37,O$3:O$100))</f>
      </c>
      <c r="P37" s="2">
        <f>IF(O37="","",O37/P$1)</f>
      </c>
      <c r="Q37" s="3">
        <f>IF(R37="","",RANK(R37,R$3:R$100))</f>
      </c>
      <c r="S37" s="2">
        <f>IF(R37="","",R37/S$1)</f>
      </c>
      <c r="T37" s="3">
        <f>IF(U37="","",RANK(U37,U$3:U$100))</f>
      </c>
      <c r="V37" s="2">
        <f>IF(U37="","",U37/V$1)</f>
      </c>
      <c r="W37" s="14">
        <f>IF(X37="","",RANK(X37,X$3:X$100))</f>
      </c>
      <c r="Y37" s="2">
        <f>IF(X37="","",X37/Y$1)</f>
      </c>
      <c r="Z37" s="14">
        <f>IF(AA37="","",RANK(AA37,AA$3:AA$100))</f>
      </c>
      <c r="AB37" s="2">
        <f>IF(AA37="","",AA37/AB$1)</f>
      </c>
      <c r="AC37" s="14">
        <f>IF(AD37="","",RANK(AD37,AD$3:AD$100))</f>
      </c>
      <c r="AE37" s="2">
        <f>IF(AD37="","",AD37/AE$1)</f>
      </c>
      <c r="AF37" s="14">
        <f>IF(AG37="","",RANK(AG37,AG$3:AG$100))</f>
      </c>
      <c r="AH37" s="2">
        <f>IF(AG37="","",AG37/AH$1)</f>
      </c>
      <c r="AK37" s="2">
        <f>IF(AJ37="","",AJ37/AK$1)</f>
      </c>
      <c r="AN37" s="2">
        <f>IF(AM37="","",AM37/AN$1)</f>
      </c>
      <c r="AO37" s="14">
        <f>IF(AP37="","",RANK(AP37,AP$3:AP$100))</f>
      </c>
      <c r="AQ37" s="2">
        <f>IF(AP37="","",AP37/AQ$1)</f>
      </c>
      <c r="AR37" s="14">
        <f>IF(AS37="","",RANK(AS37,AS$3:AS$100))</f>
      </c>
      <c r="AT37" s="2">
        <f>IF(AS37="","",AS37/AT$1)</f>
      </c>
      <c r="AU37" s="14">
        <f>IF(AV37="","",RANK(AV37,AV$3:AV$100))</f>
      </c>
      <c r="AW37" s="2">
        <f>IF(AV37="","",AV37/AW$1)</f>
      </c>
      <c r="AY37" s="3">
        <f>IF(OR(B37="",B37&gt;10),"",11-B37)</f>
      </c>
      <c r="AZ37" s="3">
        <f>IF(OR(E37="",E37&gt;10),"",11-E37)</f>
      </c>
      <c r="BA37" s="3">
        <f>IF(OR(H37="",H37&gt;10),"",11-H37)</f>
        <v>2</v>
      </c>
      <c r="BB37" s="3">
        <f>IF(OR(K37="",K37&gt;10),"",11-K37)</f>
        <v>2</v>
      </c>
      <c r="BC37" s="3">
        <f>IF(OR(N37="",N37&gt;10),"",11-N37)</f>
      </c>
      <c r="BD37" s="3">
        <f>IF(OR(Q37="",Q37&gt;10),"",11-Q37)</f>
      </c>
      <c r="BE37" s="3">
        <f>IF(OR(T37="",T37&gt;10),"",11-T37)</f>
      </c>
      <c r="BF37" s="3">
        <f>IF(OR(W37="",W37&gt;10),"",11-W37)</f>
      </c>
      <c r="BG37" s="3">
        <f>IF(OR(Z37="",Z37&gt;10),"",11-Z37)</f>
      </c>
      <c r="BH37" s="3">
        <f>IF(OR(AC37="",AC37&gt;10),"",11-AC37)</f>
      </c>
      <c r="BI37" s="3">
        <f>IF(OR(AF37="",AF37&gt;10),"",11-AF37)</f>
      </c>
      <c r="BJ37" s="3">
        <f>IF(OR(AI37="",AI37&gt;10),"",11-AI37)</f>
      </c>
      <c r="BK37" s="3">
        <f>IF(OR(AO37="",AO37&gt;10),"",11-AO37)</f>
      </c>
      <c r="BL37" s="3">
        <f>IF(OR(AO37="",AO37&gt;10),"",11-AO37)</f>
      </c>
      <c r="BM37" s="3">
        <f>IF(OR(AP37="",AP37&gt;10),"",11-AP37)</f>
      </c>
      <c r="BN37" s="3">
        <f>IF(OR(AU37="",AU37&gt;10),"",11-AU37)</f>
      </c>
      <c r="BP37">
        <f>COUNT(B37,E37,H37,K37,N37,Q37,T37,W37,Z37,AC37,AF37,AI37,AL37,AO37,AR37,AU37)</f>
        <v>3</v>
      </c>
      <c r="BQ37">
        <f>C37+F37+I37+L37+O37+R37+U37+X37+AA37+AD37+AG37+AJ37+AM37+AP37+AS37+AV37</f>
        <v>223</v>
      </c>
      <c r="BR37" s="2">
        <f>BQ37/BR$1</f>
        <v>0.04588477366255144</v>
      </c>
      <c r="BS37">
        <f>COUNT(AY37:BN37)</f>
        <v>2</v>
      </c>
      <c r="BT37">
        <f>SUM(AY37:BN37)</f>
        <v>4</v>
      </c>
      <c r="BU37" s="2">
        <f>(IF(D37="",0,D37)+IF(G37="",0,G37)+IF(J37="",0,J37)+IF(M37="",0,M37)+IF(P37="",0,P37)+IF(S37="",0,S37)+IF(V37="",0,V37)+IF(Y37="",0,Y37)+IF(AB37="",0,AB37)+IF(AE37="",0,AE37)+IF(AH37="",0,AH37)+IF(AK37="",0,AK37)+IF(AN37="",0,AN37)+IF(AQ37="",0,AQ37)+IF(AT37="",0,AT37)+IF(AW37="",0,AW37))/BP37</f>
        <v>0.32129629629629625</v>
      </c>
    </row>
    <row r="38" spans="1:73" ht="13.5" customHeight="1">
      <c r="A38" t="s">
        <v>26</v>
      </c>
      <c r="B38" s="3">
        <f>IF(C38="","",RANK(C38,C$3:C$100))</f>
      </c>
      <c r="D38" s="10">
        <f>IF(C38="","",C38/D$1)</f>
      </c>
      <c r="E38" s="3">
        <f>IF(F38="","",RANK(F38,F$3:F$100))</f>
        <v>20</v>
      </c>
      <c r="F38">
        <v>31</v>
      </c>
      <c r="G38" s="2">
        <f>IF(F38="","",F38/G$1)</f>
        <v>0.155</v>
      </c>
      <c r="H38" s="27">
        <f>IF(I38="","",RANK(I38,I$3:I$100))</f>
        <v>6</v>
      </c>
      <c r="I38">
        <v>117</v>
      </c>
      <c r="J38" s="2">
        <f>IF(I38="","",I38/J$1)</f>
        <v>0.39</v>
      </c>
      <c r="K38" s="3">
        <f>IF(L38="","",RANK(L38,L$3:L$100))</f>
        <v>15</v>
      </c>
      <c r="L38">
        <v>44</v>
      </c>
      <c r="M38" s="2">
        <f>IF(L38="","",L38/M$1)</f>
        <v>0.24444444444444444</v>
      </c>
      <c r="N38" s="3">
        <f>IF(O38="","",RANK(O38,O$3:O$100))</f>
      </c>
      <c r="P38" s="2">
        <f>IF(O38="","",O38/P$1)</f>
      </c>
      <c r="Q38" s="3">
        <f>IF(R38="","",RANK(R38,R$3:R$100))</f>
      </c>
      <c r="S38" s="2">
        <f>IF(R38="","",R38/S$1)</f>
      </c>
      <c r="T38" s="3">
        <f>IF(U38="","",RANK(U38,U$3:U$100))</f>
      </c>
      <c r="V38" s="2">
        <f>IF(U38="","",U38/V$1)</f>
      </c>
      <c r="W38" s="14">
        <f>IF(X38="","",RANK(X38,X$3:X$100))</f>
      </c>
      <c r="Y38" s="2">
        <f>IF(X38="","",X38/Y$1)</f>
      </c>
      <c r="Z38" s="14">
        <f>IF(AA38="","",RANK(AA38,AA$3:AA$100))</f>
      </c>
      <c r="AB38" s="2">
        <f>IF(AA38="","",AA38/AB$1)</f>
      </c>
      <c r="AC38" s="14">
        <f>IF(AD38="","",RANK(AD38,AD$3:AD$100))</f>
      </c>
      <c r="AE38" s="2">
        <f>IF(AD38="","",AD38/AE$1)</f>
      </c>
      <c r="AF38" s="14">
        <f>IF(AG38="","",RANK(AG38,AG$3:AG$100))</f>
      </c>
      <c r="AH38" s="2">
        <f>IF(AG38="","",AG38/AH$1)</f>
      </c>
      <c r="AK38" s="2">
        <f>IF(AJ38="","",AJ38/AK$1)</f>
      </c>
      <c r="AN38" s="2">
        <f>IF(AM38="","",AM38/AN$1)</f>
      </c>
      <c r="AO38" s="14">
        <f>IF(AP38="","",RANK(AP38,AP$3:AP$100))</f>
      </c>
      <c r="AQ38" s="2">
        <f>IF(AP38="","",AP38/AQ$1)</f>
      </c>
      <c r="AR38" s="14">
        <f>IF(AS38="","",RANK(AS38,AS$3:AS$100))</f>
      </c>
      <c r="AT38" s="2">
        <f>IF(AS38="","",AS38/AT$1)</f>
      </c>
      <c r="AU38" s="14">
        <f>IF(AV38="","",RANK(AV38,AV$3:AV$100))</f>
      </c>
      <c r="AW38" s="2">
        <f>IF(AV38="","",AV38/AW$1)</f>
      </c>
      <c r="AY38" s="3">
        <f>IF(OR(B38="",B38&gt;10),"",11-B38)</f>
      </c>
      <c r="AZ38" s="3">
        <f>IF(OR(E38="",E38&gt;10),"",11-E38)</f>
      </c>
      <c r="BA38" s="3">
        <f>IF(OR(H38="",H38&gt;10),"",11-H38)</f>
        <v>5</v>
      </c>
      <c r="BB38" s="3">
        <f>IF(OR(K38="",K38&gt;10),"",11-K38)</f>
      </c>
      <c r="BC38" s="3">
        <f>IF(OR(N38="",N38&gt;10),"",11-N38)</f>
      </c>
      <c r="BD38" s="3">
        <f>IF(OR(Q38="",Q38&gt;10),"",11-Q38)</f>
      </c>
      <c r="BE38" s="3">
        <f>IF(OR(T38="",T38&gt;10),"",11-T38)</f>
      </c>
      <c r="BF38" s="3">
        <f>IF(OR(W38="",W38&gt;10),"",11-W38)</f>
      </c>
      <c r="BG38" s="3">
        <f>IF(OR(Z38="",Z38&gt;10),"",11-Z38)</f>
      </c>
      <c r="BH38" s="3">
        <f>IF(OR(AC38="",AC38&gt;10),"",11-AC38)</f>
      </c>
      <c r="BI38" s="3">
        <f>IF(OR(AF38="",AF38&gt;10),"",11-AF38)</f>
      </c>
      <c r="BJ38" s="3">
        <f>IF(OR(AI38="",AI38&gt;10),"",11-AI38)</f>
      </c>
      <c r="BK38" s="3">
        <f>IF(OR(AO38="",AO38&gt;10),"",11-AO38)</f>
      </c>
      <c r="BL38" s="3">
        <f>IF(OR(AO38="",AO38&gt;10),"",11-AO38)</f>
      </c>
      <c r="BM38" s="3">
        <f>IF(OR(AP38="",AP38&gt;10),"",11-AP38)</f>
      </c>
      <c r="BN38" s="3">
        <f>IF(OR(AU38="",AU38&gt;10),"",11-AU38)</f>
      </c>
      <c r="BP38">
        <f>COUNT(B38,E38,H38,K38,N38,Q38,T38,W38,Z38,AC38,AF38,AI38,AL38,AO38,AR38,AU38)</f>
        <v>3</v>
      </c>
      <c r="BQ38">
        <f>C38+F38+I38+L38+O38+R38+U38+X38+AA38+AD38+AG38+AJ38+AM38+AP38+AS38+AV38</f>
        <v>192</v>
      </c>
      <c r="BR38" s="2">
        <f>BQ38/BR$1</f>
        <v>0.03950617283950617</v>
      </c>
      <c r="BS38">
        <f>COUNT(AY38:BN38)</f>
        <v>1</v>
      </c>
      <c r="BT38">
        <f>SUM(AY38:BN38)</f>
        <v>5</v>
      </c>
      <c r="BU38" s="2">
        <f>(IF(D38="",0,D38)+IF(G38="",0,G38)+IF(J38="",0,J38)+IF(M38="",0,M38)+IF(P38="",0,P38)+IF(S38="",0,S38)+IF(V38="",0,V38)+IF(Y38="",0,Y38)+IF(AB38="",0,AB38)+IF(AE38="",0,AE38)+IF(AH38="",0,AH38)+IF(AK38="",0,AK38)+IF(AN38="",0,AN38)+IF(AQ38="",0,AQ38)+IF(AT38="",0,AT38)+IF(AW38="",0,AW38))/BP38</f>
        <v>0.2631481481481482</v>
      </c>
    </row>
    <row r="39" spans="1:73" ht="13.5" customHeight="1">
      <c r="A39" t="s">
        <v>53</v>
      </c>
      <c r="B39" s="3">
        <f>IF(C39="","",RANK(C39,C$3:C$100))</f>
      </c>
      <c r="D39" s="10">
        <f>IF(C39="","",C39/D$1)</f>
      </c>
      <c r="E39" s="3">
        <f>IF(F39="","",RANK(F39,F$3:F$100))</f>
      </c>
      <c r="G39" s="2">
        <f>IF(F39="","",F39/G$1)</f>
      </c>
      <c r="H39" s="3">
        <f>IF(I39="","",RANK(I39,I$3:I$100))</f>
      </c>
      <c r="J39" s="2">
        <f>IF(I39="","",I39/J$1)</f>
      </c>
      <c r="K39" s="3">
        <f>IF(L39="","",RANK(L39,L$3:L$100))</f>
      </c>
      <c r="M39" s="2">
        <f>IF(L39="","",L39/M$1)</f>
      </c>
      <c r="N39" s="3">
        <f>IF(O39="","",RANK(O39,O$3:O$100))</f>
      </c>
      <c r="P39" s="2">
        <f>IF(O39="","",O39/P$1)</f>
      </c>
      <c r="Q39" s="3">
        <f>IF(R39="","",RANK(R39,R$3:R$100))</f>
        <v>17</v>
      </c>
      <c r="R39">
        <v>43</v>
      </c>
      <c r="S39" s="2">
        <f>IF(R39="","",R39/S$1)</f>
        <v>0.2866666666666667</v>
      </c>
      <c r="T39" s="3">
        <f>IF(U39="","",RANK(U39,U$3:U$100))</f>
      </c>
      <c r="V39" s="2">
        <f>IF(U39="","",U39/V$1)</f>
      </c>
      <c r="W39" s="3">
        <f>IF(X39="","",RANK(X39,X$3:X$100))</f>
      </c>
      <c r="Y39" s="2">
        <f>IF(X39="","",X39/Y$1)</f>
      </c>
      <c r="Z39" s="3">
        <f>IF(AA39="","",RANK(AA39,AA$3:AA$100))</f>
      </c>
      <c r="AB39" s="2">
        <f>IF(AA39="","",AA39/AB$1)</f>
      </c>
      <c r="AC39" s="14">
        <f>IF(AD39="","",RANK(AD39,AD$3:AD$100))</f>
      </c>
      <c r="AE39" s="2">
        <f>IF(AD39="","",AD39/AE$1)</f>
      </c>
      <c r="AF39" s="14">
        <f>IF(AG39="","",RANK(AG39,AG$3:AG$100))</f>
      </c>
      <c r="AH39" s="2">
        <f>IF(AG39="","",AG39/AH$1)</f>
      </c>
      <c r="AK39" s="2">
        <f>IF(AJ39="","",AJ39/AK$1)</f>
      </c>
      <c r="AN39" s="2">
        <f>IF(AM39="","",AM39/AN$1)</f>
      </c>
      <c r="AO39" s="14">
        <f>IF(AP39="","",RANK(AP39,AP$3:AP$100))</f>
        <v>16</v>
      </c>
      <c r="AP39" s="59">
        <v>133</v>
      </c>
      <c r="AQ39" s="2">
        <f>IF(AP39="","",AP39/AQ$1)</f>
        <v>0.35945945945945945</v>
      </c>
      <c r="AR39" s="14">
        <f>IF(AS39="","",RANK(AS39,AS$3:AS$100))</f>
      </c>
      <c r="AT39" s="2">
        <f>IF(AS39="","",AS39/AT$1)</f>
      </c>
      <c r="AU39" s="14">
        <f>IF(AV39="","",RANK(AV39,AV$3:AV$100))</f>
      </c>
      <c r="AW39" s="2">
        <f>IF(AV39="","",AV39/AW$1)</f>
      </c>
      <c r="AY39" s="3">
        <f>IF(OR(B39="",B39&gt;10),"",11-B39)</f>
      </c>
      <c r="AZ39" s="3">
        <f>IF(OR(E39="",E39&gt;10),"",11-E39)</f>
      </c>
      <c r="BA39" s="3">
        <f>IF(OR(H39="",H39&gt;10),"",11-H39)</f>
      </c>
      <c r="BB39" s="3">
        <f>IF(OR(K39="",K39&gt;10),"",11-K39)</f>
      </c>
      <c r="BC39" s="3">
        <f>IF(OR(N39="",N39&gt;10),"",11-N39)</f>
      </c>
      <c r="BD39" s="3">
        <f>IF(OR(Q39="",Q39&gt;10),"",11-Q39)</f>
      </c>
      <c r="BE39" s="3">
        <f>IF(OR(T39="",T39&gt;10),"",11-T39)</f>
      </c>
      <c r="BF39" s="3">
        <f>IF(OR(W39="",W39&gt;10),"",11-W39)</f>
      </c>
      <c r="BG39" s="3">
        <f>IF(OR(Z39="",Z39&gt;10),"",11-Z39)</f>
      </c>
      <c r="BH39" s="3">
        <f>IF(OR(AC39="",AC39&gt;10),"",11-AC39)</f>
      </c>
      <c r="BI39" s="3">
        <f>IF(OR(AF39="",AF39&gt;10),"",11-AF39)</f>
      </c>
      <c r="BJ39" s="3">
        <f>IF(OR(AI39="",AI39&gt;10),"",11-AI39)</f>
      </c>
      <c r="BK39" s="3">
        <f>IF(OR(AO39="",AO39&gt;10),"",11-AO39)</f>
      </c>
      <c r="BL39" s="3">
        <f>IF(OR(AO39="",AO39&gt;10),"",11-AO39)</f>
      </c>
      <c r="BM39" s="3">
        <f>IF(OR(AP39="",AP39&gt;10),"",11-AP39)</f>
      </c>
      <c r="BN39" s="3">
        <f>IF(OR(AU39="",AU39&gt;10),"",11-AU39)</f>
      </c>
      <c r="BP39">
        <f>COUNT(B39,E39,H39,K39,N39,Q39,T39,W39,Z39,AC39,AF39,AI39,AL39,AO39,AR39,AU39)</f>
        <v>2</v>
      </c>
      <c r="BQ39">
        <f>C39+F39+I39+L39+O39+R39+U39+X39+AA39+AD39+AG39+AJ39+AM39+AP39+AS39+AV39</f>
        <v>176</v>
      </c>
      <c r="BR39" s="2">
        <f>BQ39/BR$1</f>
        <v>0.03621399176954732</v>
      </c>
      <c r="BS39">
        <f>COUNT(AY39:BN39)</f>
        <v>0</v>
      </c>
      <c r="BT39">
        <f>SUM(AY39:BN39)</f>
        <v>0</v>
      </c>
      <c r="BU39" s="2">
        <f>(IF(D39="",0,D39)+IF(G39="",0,G39)+IF(J39="",0,J39)+IF(M39="",0,M39)+IF(P39="",0,P39)+IF(S39="",0,S39)+IF(V39="",0,V39)+IF(Y39="",0,Y39)+IF(AB39="",0,AB39)+IF(AE39="",0,AE39)+IF(AH39="",0,AH39)+IF(AK39="",0,AK39)+IF(AN39="",0,AN39)+IF(AQ39="",0,AQ39)+IF(AT39="",0,AT39)+IF(AW39="",0,AW39))/BP39</f>
        <v>0.3230630630630631</v>
      </c>
    </row>
    <row r="40" spans="1:73" ht="13.5" customHeight="1">
      <c r="A40" t="s">
        <v>131</v>
      </c>
      <c r="AI40" s="5">
        <v>2</v>
      </c>
      <c r="AJ40">
        <v>175</v>
      </c>
      <c r="AK40" s="2">
        <f>IF(AJ40="","",AJ40/AK$1)</f>
        <v>0.47297297297297297</v>
      </c>
      <c r="AN40" s="2">
        <f>IF(AM40="","",AM40/AN$1)</f>
      </c>
      <c r="AO40" s="14">
        <f>IF(AP40="","",RANK(AP40,AP$3:AP$100))</f>
      </c>
      <c r="AQ40" s="2">
        <f>IF(AP40="","",AP40/AQ$1)</f>
      </c>
      <c r="AY40" s="3">
        <f>IF(OR(B40="",B40&gt;10),"",11-B40)</f>
      </c>
      <c r="AZ40" s="3">
        <f>IF(OR(E40="",E40&gt;10),"",11-E40)</f>
      </c>
      <c r="BA40" s="3">
        <f>IF(OR(H40="",H40&gt;10),"",11-H40)</f>
      </c>
      <c r="BB40" s="3">
        <f>IF(OR(K40="",K40&gt;10),"",11-K40)</f>
      </c>
      <c r="BC40" s="3">
        <f>IF(OR(N40="",N40&gt;10),"",11-N40)</f>
      </c>
      <c r="BD40" s="3">
        <f>IF(OR(Q40="",Q40&gt;10),"",11-Q40)</f>
      </c>
      <c r="BE40" s="3">
        <f>IF(OR(T40="",T40&gt;10),"",11-T40)</f>
      </c>
      <c r="BF40" s="3">
        <f>IF(OR(W40="",W40&gt;10),"",11-W40)</f>
      </c>
      <c r="BG40" s="3">
        <f>IF(OR(Z40="",Z40&gt;10),"",11-Z40)</f>
      </c>
      <c r="BH40" s="3">
        <f>IF(OR(AC40="",AC40&gt;10),"",11-AC40)</f>
      </c>
      <c r="BI40" s="3">
        <f>IF(OR(AF40="",AF40&gt;10),"",11-AF40)</f>
      </c>
      <c r="BJ40" s="3">
        <f>IF(OR(AI40="",AI40&gt;10),"",11-AI40)</f>
        <v>9</v>
      </c>
      <c r="BK40" s="3">
        <f>IF(OR(AO40="",AO40&gt;10),"",11-AO40)</f>
      </c>
      <c r="BL40" s="3">
        <f>IF(OR(AO40="",AO40&gt;10),"",11-AO40)</f>
      </c>
      <c r="BM40" s="3">
        <f>IF(OR(AP40="",AP40&gt;10),"",11-AP40)</f>
      </c>
      <c r="BN40" s="3">
        <f>IF(OR(AU40="",AU40&gt;10),"",11-AU40)</f>
      </c>
      <c r="BP40">
        <f>COUNT(B40,E40,H40,K40,N40,Q40,T40,W40,Z40,AC40,AF40,AI40,AL40,AO40,AR40,AU40)</f>
        <v>1</v>
      </c>
      <c r="BQ40">
        <f>C40+F40+I40+L40+O40+R40+U40+X40+AA40+AD40+AG40+AJ40+AM40+AP40+AS40+AV40</f>
        <v>175</v>
      </c>
      <c r="BR40" s="2">
        <f>BQ40/BR$1</f>
        <v>0.0360082304526749</v>
      </c>
      <c r="BS40">
        <f>COUNT(AY40:BN40)</f>
        <v>1</v>
      </c>
      <c r="BT40">
        <f>SUM(AY40:BN40)</f>
        <v>9</v>
      </c>
      <c r="BU40" s="2">
        <f>(IF(D40="",0,D40)+IF(G40="",0,G40)+IF(J40="",0,J40)+IF(M40="",0,M40)+IF(P40="",0,P40)+IF(S40="",0,S40)+IF(V40="",0,V40)+IF(Y40="",0,Y40)+IF(AB40="",0,AB40)+IF(AE40="",0,AE40)+IF(AH40="",0,AH40)+IF(AK40="",0,AK40)+IF(AN40="",0,AN40)+IF(AQ40="",0,AQ40)+IF(AT40="",0,AT40)+IF(AW40="",0,AW40))/BP40</f>
        <v>0.47297297297297297</v>
      </c>
    </row>
    <row r="41" spans="1:73" ht="13.5" customHeight="1">
      <c r="A41" t="s">
        <v>20</v>
      </c>
      <c r="B41" s="3">
        <f>IF(C41="","",RANK(C41,C$3:C$100))</f>
      </c>
      <c r="D41" s="10">
        <f>IF(C41="","",C41/D$1)</f>
      </c>
      <c r="E41" s="3">
        <f>IF(F41="","",RANK(F41,F$3:F$100))</f>
      </c>
      <c r="G41" s="2">
        <f>IF(F41="","",F41/G$1)</f>
      </c>
      <c r="H41" s="3">
        <f>IF(I41="","",RANK(I41,I$3:I$100))</f>
        <v>11</v>
      </c>
      <c r="I41">
        <v>106</v>
      </c>
      <c r="J41" s="2">
        <f>IF(I41="","",I41/J$1)</f>
        <v>0.35333333333333333</v>
      </c>
      <c r="K41" s="4">
        <f>IF(L41="","",RANK(L41,L$3:L$100))</f>
        <v>4</v>
      </c>
      <c r="L41">
        <v>64</v>
      </c>
      <c r="M41" s="2">
        <f>IF(L41="","",L41/M$1)</f>
        <v>0.35555555555555557</v>
      </c>
      <c r="N41" s="3">
        <f>IF(O41="","",RANK(O41,O$3:O$100))</f>
      </c>
      <c r="P41" s="2">
        <f>IF(O41="","",O41/P$1)</f>
      </c>
      <c r="Q41" s="3">
        <f>IF(R41="","",RANK(R41,R$3:R$100))</f>
      </c>
      <c r="S41" s="2">
        <f>IF(R41="","",R41/S$1)</f>
      </c>
      <c r="T41" s="3">
        <f>IF(U41="","",RANK(U41,U$3:U$100))</f>
      </c>
      <c r="V41" s="2">
        <f>IF(U41="","",U41/V$1)</f>
      </c>
      <c r="W41" s="3">
        <f>IF(X41="","",RANK(X41,X$3:X$100))</f>
      </c>
      <c r="Y41" s="2">
        <f>IF(X41="","",X41/Y$1)</f>
      </c>
      <c r="Z41" s="14">
        <f>IF(AA41="","",RANK(AA41,AA$3:AA$100))</f>
      </c>
      <c r="AB41" s="2">
        <f>IF(AA41="","",AA41/AB$1)</f>
      </c>
      <c r="AC41" s="14">
        <f>IF(AD41="","",RANK(AD41,AD$3:AD$100))</f>
      </c>
      <c r="AE41" s="2">
        <f>IF(AD41="","",AD41/AE$1)</f>
      </c>
      <c r="AF41" s="14">
        <f>IF(AG41="","",RANK(AG41,AG$3:AG$100))</f>
      </c>
      <c r="AH41" s="2">
        <f>IF(AG41="","",AG41/AH$1)</f>
      </c>
      <c r="AK41" s="2">
        <f>IF(AJ41="","",AJ41/AK$1)</f>
      </c>
      <c r="AN41" s="2">
        <f>IF(AM41="","",AM41/AN$1)</f>
      </c>
      <c r="AO41" s="14">
        <f>IF(AP41="","",RANK(AP41,AP$3:AP$100))</f>
      </c>
      <c r="AQ41" s="2">
        <f>IF(AP41="","",AP41/AQ$1)</f>
      </c>
      <c r="AR41" s="14">
        <f>IF(AS41="","",RANK(AS41,AS$3:AS$100))</f>
      </c>
      <c r="AT41" s="2">
        <f>IF(AS41="","",AS41/AT$1)</f>
      </c>
      <c r="AU41" s="14">
        <f>IF(AV41="","",RANK(AV41,AV$3:AV$100))</f>
      </c>
      <c r="AW41" s="2">
        <f>IF(AV41="","",AV41/AW$1)</f>
      </c>
      <c r="AY41" s="3">
        <f>IF(OR(B41="",B41&gt;10),"",11-B41)</f>
      </c>
      <c r="AZ41" s="3">
        <f>IF(OR(E41="",E41&gt;10),"",11-E41)</f>
      </c>
      <c r="BA41" s="3">
        <f>IF(OR(H41="",H41&gt;10),"",11-H41)</f>
      </c>
      <c r="BB41" s="3">
        <f>IF(OR(K41="",K41&gt;10),"",11-K41)</f>
        <v>7</v>
      </c>
      <c r="BC41" s="3">
        <f>IF(OR(N41="",N41&gt;10),"",11-N41)</f>
      </c>
      <c r="BD41" s="3">
        <f>IF(OR(Q41="",Q41&gt;10),"",11-Q41)</f>
      </c>
      <c r="BE41" s="3">
        <f>IF(OR(T41="",T41&gt;10),"",11-T41)</f>
      </c>
      <c r="BF41" s="3">
        <f>IF(OR(W41="",W41&gt;10),"",11-W41)</f>
      </c>
      <c r="BG41" s="3">
        <f>IF(OR(Z41="",Z41&gt;10),"",11-Z41)</f>
      </c>
      <c r="BH41" s="3">
        <f>IF(OR(AC41="",AC41&gt;10),"",11-AC41)</f>
      </c>
      <c r="BI41" s="3">
        <f>IF(OR(AF41="",AF41&gt;10),"",11-AF41)</f>
      </c>
      <c r="BJ41" s="3">
        <f>IF(OR(AI41="",AI41&gt;10),"",11-AI41)</f>
      </c>
      <c r="BK41" s="3">
        <f>IF(OR(AO41="",AO41&gt;10),"",11-AO41)</f>
      </c>
      <c r="BL41" s="3">
        <f>IF(OR(AO41="",AO41&gt;10),"",11-AO41)</f>
      </c>
      <c r="BM41" s="3">
        <f>IF(OR(AP41="",AP41&gt;10),"",11-AP41)</f>
      </c>
      <c r="BN41" s="3">
        <f>IF(OR(AU41="",AU41&gt;10),"",11-AU41)</f>
      </c>
      <c r="BP41">
        <f>COUNT(B41,E41,H41,K41,N41,Q41,T41,W41,Z41,AC41,AF41,AI41,AL41,AO41,AR41,AU41)</f>
        <v>2</v>
      </c>
      <c r="BQ41">
        <f>C41+F41+I41+L41+O41+R41+U41+X41+AA41+AD41+AG41+AJ41+AM41+AP41+AS41+AV41</f>
        <v>170</v>
      </c>
      <c r="BR41" s="2">
        <f>BQ41/BR$1</f>
        <v>0.03497942386831276</v>
      </c>
      <c r="BS41">
        <f>COUNT(AY41:BN41)</f>
        <v>1</v>
      </c>
      <c r="BT41">
        <f>SUM(AY41:BN41)</f>
        <v>7</v>
      </c>
      <c r="BU41" s="2">
        <f>(IF(D41="",0,D41)+IF(G41="",0,G41)+IF(J41="",0,J41)+IF(M41="",0,M41)+IF(P41="",0,P41)+IF(S41="",0,S41)+IF(V41="",0,V41)+IF(Y41="",0,Y41)+IF(AB41="",0,AB41)+IF(AE41="",0,AE41)+IF(AH41="",0,AH41)+IF(AK41="",0,AK41)+IF(AN41="",0,AN41)+IF(AQ41="",0,AQ41)+IF(AT41="",0,AT41)+IF(AW41="",0,AW41))/BP41</f>
        <v>0.35444444444444445</v>
      </c>
    </row>
    <row r="42" spans="1:73" ht="13.5" customHeight="1">
      <c r="A42" t="s">
        <v>41</v>
      </c>
      <c r="B42" s="3">
        <f>IF(C42="","",RANK(C42,C$3:C$100))</f>
      </c>
      <c r="D42" s="10">
        <f>IF(C42="","",C42/D$1)</f>
      </c>
      <c r="E42" s="3">
        <f>IF(F42="","",RANK(F42,F$3:F$100))</f>
      </c>
      <c r="G42" s="2">
        <f>IF(F42="","",F42/G$1)</f>
      </c>
      <c r="H42" s="3">
        <f>IF(I42="","",RANK(I42,I$3:I$100))</f>
      </c>
      <c r="J42" s="2">
        <f>IF(I42="","",I42/J$1)</f>
      </c>
      <c r="K42" s="3">
        <f>IF(L42="","",RANK(L42,L$3:L$100))</f>
        <v>21</v>
      </c>
      <c r="L42">
        <v>39</v>
      </c>
      <c r="M42" s="2">
        <f>IF(L42="","",L42/M$1)</f>
        <v>0.21666666666666667</v>
      </c>
      <c r="N42" s="3">
        <f>IF(O42="","",RANK(O42,O$3:O$100))</f>
      </c>
      <c r="P42" s="2">
        <f>IF(O42="","",O42/P$1)</f>
      </c>
      <c r="Q42" s="3">
        <f>IF(R42="","",RANK(R42,R$3:R$100))</f>
        <v>19</v>
      </c>
      <c r="R42">
        <v>30</v>
      </c>
      <c r="S42" s="2">
        <f>IF(R42="","",R42/S$1)</f>
        <v>0.2</v>
      </c>
      <c r="T42" s="3">
        <f>IF(U42="","",RANK(U42,U$3:U$100))</f>
      </c>
      <c r="V42" s="2">
        <f>IF(U42="","",U42/V$1)</f>
      </c>
      <c r="W42" s="14">
        <f>IF(X42="","",RANK(X42,X$3:X$100))</f>
      </c>
      <c r="Y42" s="2">
        <f>IF(X42="","",X42/Y$1)</f>
      </c>
      <c r="Z42" s="14">
        <f>IF(AA42="","",RANK(AA42,AA$3:AA$100))</f>
      </c>
      <c r="AB42" s="2">
        <f>IF(AA42="","",AA42/AB$1)</f>
      </c>
      <c r="AC42" s="14">
        <f>IF(AD42="","",RANK(AD42,AD$3:AD$100))</f>
      </c>
      <c r="AE42" s="2">
        <f>IF(AD42="","",AD42/AE$1)</f>
      </c>
      <c r="AF42" s="14">
        <f>IF(AG42="","",RANK(AG42,AG$3:AG$100))</f>
      </c>
      <c r="AH42" s="2">
        <f>IF(AG42="","",AG42/AH$1)</f>
      </c>
      <c r="AK42" s="2">
        <f>IF(AJ42="","",AJ42/AK$1)</f>
      </c>
      <c r="AL42" s="14">
        <f>IF(AM42="","",RANK(AM42,AM$3:AM$100))</f>
        <v>29</v>
      </c>
      <c r="AM42" s="59">
        <v>95</v>
      </c>
      <c r="AN42" s="2">
        <f>IF(AM42="","",AM42/AN$1)</f>
        <v>0.25675675675675674</v>
      </c>
      <c r="AO42" s="14">
        <f>IF(AP42="","",RANK(AP42,AP$3:AP$100))</f>
      </c>
      <c r="AQ42" s="2">
        <f>IF(AP42="","",AP42/AQ$1)</f>
      </c>
      <c r="AR42" s="14">
        <f>IF(AS42="","",RANK(AS42,AS$3:AS$100))</f>
      </c>
      <c r="AT42" s="2">
        <f>IF(AS42="","",AS42/AT$1)</f>
      </c>
      <c r="AU42" s="14">
        <f>IF(AV42="","",RANK(AV42,AV$3:AV$100))</f>
      </c>
      <c r="AW42" s="2">
        <f>IF(AV42="","",AV42/AW$1)</f>
      </c>
      <c r="AY42" s="3">
        <f>IF(OR(B42="",B42&gt;10),"",11-B42)</f>
      </c>
      <c r="AZ42" s="3">
        <f>IF(OR(E42="",E42&gt;10),"",11-E42)</f>
      </c>
      <c r="BA42" s="3">
        <f>IF(OR(H42="",H42&gt;10),"",11-H42)</f>
      </c>
      <c r="BB42" s="3">
        <f>IF(OR(K42="",K42&gt;10),"",11-K42)</f>
      </c>
      <c r="BC42" s="3">
        <f>IF(OR(N42="",N42&gt;10),"",11-N42)</f>
      </c>
      <c r="BD42" s="3">
        <f>IF(OR(Q42="",Q42&gt;10),"",11-Q42)</f>
      </c>
      <c r="BE42" s="3">
        <f>IF(OR(T42="",T42&gt;10),"",11-T42)</f>
      </c>
      <c r="BF42" s="3">
        <f>IF(OR(W42="",W42&gt;10),"",11-W42)</f>
      </c>
      <c r="BG42" s="3">
        <f>IF(OR(Z42="",Z42&gt;10),"",11-Z42)</f>
      </c>
      <c r="BH42" s="3">
        <f>IF(OR(AC42="",AC42&gt;10),"",11-AC42)</f>
      </c>
      <c r="BI42" s="3">
        <f>IF(OR(AF42="",AF42&gt;10),"",11-AF42)</f>
      </c>
      <c r="BJ42" s="3">
        <f>IF(OR(AI42="",AI42&gt;10),"",11-AI42)</f>
      </c>
      <c r="BK42" s="3">
        <f>IF(OR(AO42="",AO42&gt;10),"",11-AO42)</f>
      </c>
      <c r="BL42" s="3">
        <f>IF(OR(AO42="",AO42&gt;10),"",11-AO42)</f>
      </c>
      <c r="BM42" s="3">
        <f>IF(OR(AP42="",AP42&gt;10),"",11-AP42)</f>
      </c>
      <c r="BN42" s="3">
        <f>IF(OR(AU42="",AU42&gt;10),"",11-AU42)</f>
      </c>
      <c r="BP42">
        <f>COUNT(B42,E42,H42,K42,N42,Q42,T42,W42,Z42,AC42,AF42,AI42,AL42,AO42,AR42,AU42)</f>
        <v>3</v>
      </c>
      <c r="BQ42">
        <f>C42+F42+I42+L42+O42+R42+U42+X42+AA42+AD42+AG42+AJ42+AM42+AP42+AS42+AV42</f>
        <v>164</v>
      </c>
      <c r="BR42" s="2">
        <f>BQ42/BR$1</f>
        <v>0.03374485596707819</v>
      </c>
      <c r="BS42">
        <f>COUNT(AY42:BN42)</f>
        <v>0</v>
      </c>
      <c r="BT42">
        <f>SUM(AY42:BN42)</f>
        <v>0</v>
      </c>
      <c r="BU42" s="2">
        <f>(IF(D42="",0,D42)+IF(G42="",0,G42)+IF(J42="",0,J42)+IF(M42="",0,M42)+IF(P42="",0,P42)+IF(S42="",0,S42)+IF(V42="",0,V42)+IF(Y42="",0,Y42)+IF(AB42="",0,AB42)+IF(AE42="",0,AE42)+IF(AH42="",0,AH42)+IF(AK42="",0,AK42)+IF(AN42="",0,AN42)+IF(AQ42="",0,AQ42)+IF(AT42="",0,AT42)+IF(AW42="",0,AW42))/BP42</f>
        <v>0.22447447447447447</v>
      </c>
    </row>
    <row r="43" spans="1:73" ht="13.5" customHeight="1">
      <c r="A43" t="s">
        <v>132</v>
      </c>
      <c r="AI43" s="4">
        <v>4</v>
      </c>
      <c r="AJ43">
        <v>156</v>
      </c>
      <c r="AK43" s="2">
        <f>IF(AJ43="","",AJ43/AK$1)</f>
        <v>0.42162162162162165</v>
      </c>
      <c r="AN43" s="2">
        <f>IF(AM43="","",AM43/AN$1)</f>
      </c>
      <c r="AO43" s="14">
        <f>IF(AP43="","",RANK(AP43,AP$3:AP$100))</f>
      </c>
      <c r="AQ43" s="2">
        <f>IF(AP43="","",AP43/AQ$1)</f>
      </c>
      <c r="AY43" s="3">
        <f>IF(OR(B43="",B43&gt;10),"",11-B43)</f>
      </c>
      <c r="AZ43" s="3">
        <f>IF(OR(E43="",E43&gt;10),"",11-E43)</f>
      </c>
      <c r="BA43" s="3">
        <f>IF(OR(H43="",H43&gt;10),"",11-H43)</f>
      </c>
      <c r="BB43" s="3">
        <f>IF(OR(K43="",K43&gt;10),"",11-K43)</f>
      </c>
      <c r="BC43" s="3">
        <f>IF(OR(N43="",N43&gt;10),"",11-N43)</f>
      </c>
      <c r="BD43" s="3">
        <f>IF(OR(Q43="",Q43&gt;10),"",11-Q43)</f>
      </c>
      <c r="BE43" s="3">
        <f>IF(OR(T43="",T43&gt;10),"",11-T43)</f>
      </c>
      <c r="BF43" s="3">
        <f>IF(OR(W43="",W43&gt;10),"",11-W43)</f>
      </c>
      <c r="BG43" s="3">
        <f>IF(OR(Z43="",Z43&gt;10),"",11-Z43)</f>
      </c>
      <c r="BH43" s="3">
        <f>IF(OR(AC43="",AC43&gt;10),"",11-AC43)</f>
      </c>
      <c r="BI43" s="3">
        <f>IF(OR(AF43="",AF43&gt;10),"",11-AF43)</f>
      </c>
      <c r="BJ43" s="3">
        <f>IF(OR(AI43="",AI43&gt;10),"",11-AI43)</f>
        <v>7</v>
      </c>
      <c r="BK43" s="3">
        <f>IF(OR(AO43="",AO43&gt;10),"",11-AO43)</f>
      </c>
      <c r="BL43" s="3">
        <f>IF(OR(AO43="",AO43&gt;10),"",11-AO43)</f>
      </c>
      <c r="BM43" s="3">
        <f>IF(OR(AP43="",AP43&gt;10),"",11-AP43)</f>
      </c>
      <c r="BN43" s="3">
        <f>IF(OR(AU43="",AU43&gt;10),"",11-AU43)</f>
      </c>
      <c r="BP43">
        <f>COUNT(B43,E43,H43,K43,N43,Q43,T43,W43,Z43,AC43,AF43,AI43,AL43,AO43,AR43,AU43)</f>
        <v>1</v>
      </c>
      <c r="BQ43">
        <f>C43+F43+I43+L43+O43+R43+U43+X43+AA43+AD43+AG43+AJ43+AM43+AP43+AS43+AV43</f>
        <v>156</v>
      </c>
      <c r="BR43" s="2">
        <f>BQ43/BR$1</f>
        <v>0.03209876543209877</v>
      </c>
      <c r="BS43">
        <f>COUNT(AY43:BN43)</f>
        <v>1</v>
      </c>
      <c r="BT43">
        <f>SUM(AY43:BN43)</f>
        <v>7</v>
      </c>
      <c r="BU43" s="2">
        <f>(IF(D43="",0,D43)+IF(G43="",0,G43)+IF(J43="",0,J43)+IF(M43="",0,M43)+IF(P43="",0,P43)+IF(S43="",0,S43)+IF(V43="",0,V43)+IF(Y43="",0,Y43)+IF(AB43="",0,AB43)+IF(AE43="",0,AE43)+IF(AH43="",0,AH43)+IF(AK43="",0,AK43)+IF(AN43="",0,AN43)+IF(AQ43="",0,AQ43)+IF(AT43="",0,AT43)+IF(AW43="",0,AW43))/BP43</f>
        <v>0.42162162162162165</v>
      </c>
    </row>
    <row r="44" spans="1:73" ht="13.5" customHeight="1">
      <c r="A44" t="s">
        <v>148</v>
      </c>
      <c r="B44" s="3">
        <f>IF(C44="","",RANK(C44,C$3:C$100))</f>
      </c>
      <c r="D44" s="10">
        <f>IF(C44="","",C44/D$1)</f>
      </c>
      <c r="E44" s="3">
        <f>IF(F44="","",RANK(F44,F$3:F$100))</f>
      </c>
      <c r="G44" s="2">
        <f>IF(F44="","",F44/G$1)</f>
      </c>
      <c r="H44" s="3">
        <f>IF(I44="","",RANK(I44,I$3:I$100))</f>
      </c>
      <c r="J44" s="2">
        <f>IF(I44="","",I44/J$1)</f>
      </c>
      <c r="K44" s="3">
        <f>IF(L44="","",RANK(L44,L$3:L$100))</f>
      </c>
      <c r="M44" s="2">
        <f>IF(L44="","",L44/M$1)</f>
      </c>
      <c r="N44" s="3">
        <f>IF(O44="","",RANK(O44,O$3:O$100))</f>
      </c>
      <c r="P44" s="2">
        <f>IF(O44="","",O44/P$1)</f>
      </c>
      <c r="Q44" s="3">
        <f>IF(R44="","",RANK(R44,R$3:R$100))</f>
      </c>
      <c r="S44" s="2">
        <f>IF(R44="","",R44/S$1)</f>
      </c>
      <c r="T44" s="3">
        <f>IF(U44="","",RANK(U44,U$3:U$100))</f>
      </c>
      <c r="V44" s="2">
        <f>IF(U44="","",U44/V$1)</f>
      </c>
      <c r="W44" s="14">
        <f>IF(X44="","",RANK(X44,X$3:X$100))</f>
      </c>
      <c r="Y44" s="2">
        <f>IF(X44="","",X44/Y$1)</f>
      </c>
      <c r="Z44" s="14">
        <f>IF(AA44="","",RANK(AA44,AA$3:AA$100))</f>
      </c>
      <c r="AB44" s="2">
        <f>IF(AA44="","",AA44/AB$1)</f>
      </c>
      <c r="AC44" s="14">
        <f>IF(AD44="","",RANK(AD44,AD$3:AD$100))</f>
      </c>
      <c r="AE44" s="2">
        <f>IF(AD44="","",AD44/AE$1)</f>
      </c>
      <c r="AF44" s="14">
        <f>IF(AG44="","",RANK(AG44,AG$3:AG$100))</f>
      </c>
      <c r="AH44" s="2">
        <f>IF(AG44="","",AG44/AH$1)</f>
      </c>
      <c r="AK44" s="2">
        <f>IF(AJ44="","",AJ44/AK$1)</f>
      </c>
      <c r="AN44" s="2">
        <f>IF(AM44="","",AM44/AN$1)</f>
      </c>
      <c r="AO44" s="4">
        <f>IF(AP44="","",RANK(AP44,AP$3:AP$100))</f>
        <v>4</v>
      </c>
      <c r="AP44" s="59">
        <v>149</v>
      </c>
      <c r="AQ44" s="2">
        <f>IF(AP44="","",AP44/AQ$1)</f>
        <v>0.4027027027027027</v>
      </c>
      <c r="AR44" s="14">
        <f>IF(AS44="","",RANK(AS44,AS$3:AS$100))</f>
      </c>
      <c r="AT44" s="2">
        <f>IF(AS44="","",AS44/AT$1)</f>
      </c>
      <c r="AU44" s="14">
        <f>IF(AV44="","",RANK(AV44,AV$3:AV$100))</f>
      </c>
      <c r="AW44" s="2">
        <f>IF(AV44="","",AV44/AW$1)</f>
      </c>
      <c r="AY44" s="3">
        <f>IF(OR(B44="",B44&gt;10),"",11-B44)</f>
      </c>
      <c r="AZ44" s="3">
        <f>IF(OR(E44="",E44&gt;10),"",11-E44)</f>
      </c>
      <c r="BA44" s="3">
        <f>IF(OR(H44="",H44&gt;10),"",11-H44)</f>
      </c>
      <c r="BB44" s="3">
        <f>IF(OR(K44="",K44&gt;10),"",11-K44)</f>
      </c>
      <c r="BC44" s="3">
        <f>IF(OR(N44="",N44&gt;10),"",11-N44)</f>
      </c>
      <c r="BD44" s="3">
        <f>IF(OR(Q44="",Q44&gt;10),"",11-Q44)</f>
      </c>
      <c r="BE44" s="3">
        <f>IF(OR(T44="",T44&gt;10),"",11-T44)</f>
      </c>
      <c r="BF44" s="3">
        <f>IF(OR(W44="",W44&gt;10),"",11-W44)</f>
      </c>
      <c r="BG44" s="3">
        <f>IF(OR(Z44="",Z44&gt;10),"",11-Z44)</f>
      </c>
      <c r="BH44" s="3">
        <f>IF(OR(AC44="",AC44&gt;10),"",11-AC44)</f>
      </c>
      <c r="BI44" s="3">
        <f>IF(OR(AF44="",AF44&gt;10),"",11-AF44)</f>
      </c>
      <c r="BJ44" s="3">
        <f>IF(OR(AI44="",AI44&gt;10),"",11-AI44)</f>
      </c>
      <c r="BK44" s="3">
        <f>IF(OR(AO44="",AO44&gt;10),"",11-AO44)</f>
        <v>7</v>
      </c>
      <c r="BL44" s="3">
        <f>IF(OR(AO44="",AO44&gt;10),"",11-AO44)</f>
        <v>7</v>
      </c>
      <c r="BM44" s="3">
        <f>IF(OR(AP44="",AP44&gt;10),"",11-AP44)</f>
      </c>
      <c r="BN44" s="3">
        <f>IF(OR(AU44="",AU44&gt;10),"",11-AU44)</f>
      </c>
      <c r="BP44">
        <f>COUNT(B44,E44,H44,K44,N44,Q44,T44,W44,Z44,AC44,AF44,AI44,AL44,AO44,AR44,AU44)</f>
        <v>1</v>
      </c>
      <c r="BQ44">
        <f>C44+F44+I44+L44+O44+R44+U44+X44+AA44+AD44+AG44+AJ44+AM44+AP44+AS44+AV44</f>
        <v>149</v>
      </c>
      <c r="BR44" s="2">
        <f>BQ44/BR$1</f>
        <v>0.03065843621399177</v>
      </c>
      <c r="BS44">
        <f>COUNT(AY44:BN44)</f>
        <v>2</v>
      </c>
      <c r="BT44">
        <f>SUM(AY44:BN44)</f>
        <v>14</v>
      </c>
      <c r="BU44" s="2">
        <f>(IF(D44="",0,D44)+IF(G44="",0,G44)+IF(J44="",0,J44)+IF(M44="",0,M44)+IF(P44="",0,P44)+IF(S44="",0,S44)+IF(V44="",0,V44)+IF(Y44="",0,Y44)+IF(AB44="",0,AB44)+IF(AE44="",0,AE44)+IF(AH44="",0,AH44)+IF(AK44="",0,AK44)+IF(AN44="",0,AN44)+IF(AQ44="",0,AQ44)+IF(AT44="",0,AT44)+IF(AW44="",0,AW44))/BP44</f>
        <v>0.4027027027027027</v>
      </c>
    </row>
    <row r="45" spans="1:73" ht="13.5" customHeight="1">
      <c r="A45" t="s">
        <v>149</v>
      </c>
      <c r="B45" s="3">
        <f>IF(C45="","",RANK(C45,C$3:C$100))</f>
      </c>
      <c r="D45" s="10">
        <f>IF(C45="","",C45/D$1)</f>
      </c>
      <c r="E45" s="3">
        <f>IF(F45="","",RANK(F45,F$3:F$100))</f>
      </c>
      <c r="G45" s="2">
        <f>IF(F45="","",F45/G$1)</f>
      </c>
      <c r="H45" s="3">
        <f>IF(I45="","",RANK(I45,I$3:I$100))</f>
      </c>
      <c r="J45" s="2">
        <f>IF(I45="","",I45/J$1)</f>
      </c>
      <c r="K45" s="3">
        <f>IF(L45="","",RANK(L45,L$3:L$100))</f>
      </c>
      <c r="M45" s="2">
        <f>IF(L45="","",L45/M$1)</f>
      </c>
      <c r="N45" s="3">
        <f>IF(O45="","",RANK(O45,O$3:O$100))</f>
      </c>
      <c r="P45" s="2">
        <f>IF(O45="","",O45/P$1)</f>
      </c>
      <c r="Q45" s="3">
        <f>IF(R45="","",RANK(R45,R$3:R$100))</f>
      </c>
      <c r="S45" s="2">
        <f>IF(R45="","",R45/S$1)</f>
      </c>
      <c r="T45" s="3">
        <f>IF(U45="","",RANK(U45,U$3:U$100))</f>
      </c>
      <c r="V45" s="2">
        <f>IF(U45="","",U45/V$1)</f>
      </c>
      <c r="W45" s="14">
        <f>IF(X45="","",RANK(X45,X$3:X$100))</f>
      </c>
      <c r="Y45" s="2">
        <f>IF(X45="","",X45/Y$1)</f>
      </c>
      <c r="Z45" s="14">
        <f>IF(AA45="","",RANK(AA45,AA$3:AA$100))</f>
      </c>
      <c r="AB45" s="2">
        <f>IF(AA45="","",AA45/AB$1)</f>
      </c>
      <c r="AC45" s="14">
        <f>IF(AD45="","",RANK(AD45,AD$3:AD$100))</f>
      </c>
      <c r="AE45" s="2">
        <f>IF(AD45="","",AD45/AE$1)</f>
      </c>
      <c r="AF45" s="14">
        <f>IF(AG45="","",RANK(AG45,AG$3:AG$100))</f>
      </c>
      <c r="AH45" s="2">
        <f>IF(AG45="","",AG45/AH$1)</f>
      </c>
      <c r="AK45" s="2">
        <f>IF(AJ45="","",AJ45/AK$1)</f>
      </c>
      <c r="AN45" s="2">
        <f>IF(AM45="","",AM45/AN$1)</f>
      </c>
      <c r="AO45" s="11">
        <f>IF(AP45="","",RANK(AP45,AP$3:AP$100))</f>
        <v>5</v>
      </c>
      <c r="AP45" s="59">
        <v>148</v>
      </c>
      <c r="AQ45" s="2">
        <f>IF(AP45="","",AP45/AQ$1)</f>
        <v>0.4</v>
      </c>
      <c r="AR45" s="14">
        <f>IF(AS45="","",RANK(AS45,AS$3:AS$100))</f>
      </c>
      <c r="AT45" s="2">
        <f>IF(AS45="","",AS45/AT$1)</f>
      </c>
      <c r="AU45" s="14">
        <f>IF(AV45="","",RANK(AV45,AV$3:AV$100))</f>
      </c>
      <c r="AW45" s="2">
        <f>IF(AV45="","",AV45/AW$1)</f>
      </c>
      <c r="AY45" s="3">
        <f>IF(OR(B45="",B45&gt;10),"",11-B45)</f>
      </c>
      <c r="AZ45" s="3">
        <f>IF(OR(E45="",E45&gt;10),"",11-E45)</f>
      </c>
      <c r="BA45" s="3">
        <f>IF(OR(H45="",H45&gt;10),"",11-H45)</f>
      </c>
      <c r="BB45" s="3">
        <f>IF(OR(K45="",K45&gt;10),"",11-K45)</f>
      </c>
      <c r="BC45" s="3">
        <f>IF(OR(N45="",N45&gt;10),"",11-N45)</f>
      </c>
      <c r="BD45" s="3">
        <f>IF(OR(Q45="",Q45&gt;10),"",11-Q45)</f>
      </c>
      <c r="BE45" s="3">
        <f>IF(OR(T45="",T45&gt;10),"",11-T45)</f>
      </c>
      <c r="BF45" s="3">
        <f>IF(OR(W45="",W45&gt;10),"",11-W45)</f>
      </c>
      <c r="BG45" s="3">
        <f>IF(OR(Z45="",Z45&gt;10),"",11-Z45)</f>
      </c>
      <c r="BH45" s="3">
        <f>IF(OR(AC45="",AC45&gt;10),"",11-AC45)</f>
      </c>
      <c r="BI45" s="3">
        <f>IF(OR(AF45="",AF45&gt;10),"",11-AF45)</f>
      </c>
      <c r="BJ45" s="3">
        <f>IF(OR(AI45="",AI45&gt;10),"",11-AI45)</f>
      </c>
      <c r="BK45" s="3">
        <f>IF(OR(AO45="",AO45&gt;10),"",11-AO45)</f>
        <v>6</v>
      </c>
      <c r="BL45" s="3">
        <f>IF(OR(AO45="",AO45&gt;10),"",11-AO45)</f>
        <v>6</v>
      </c>
      <c r="BM45" s="3">
        <f>IF(OR(AP45="",AP45&gt;10),"",11-AP45)</f>
      </c>
      <c r="BN45" s="3">
        <f>IF(OR(AU45="",AU45&gt;10),"",11-AU45)</f>
      </c>
      <c r="BP45">
        <f>COUNT(B45,E45,H45,K45,N45,Q45,T45,W45,Z45,AC45,AF45,AI45,AL45,AO45,AR45,AU45)</f>
        <v>1</v>
      </c>
      <c r="BQ45">
        <f>C45+F45+I45+L45+O45+R45+U45+X45+AA45+AD45+AG45+AJ45+AM45+AP45+AS45+AV45</f>
        <v>148</v>
      </c>
      <c r="BR45" s="2">
        <f>BQ45/BR$1</f>
        <v>0.030452674897119343</v>
      </c>
      <c r="BS45">
        <f>COUNT(AY45:BN45)</f>
        <v>2</v>
      </c>
      <c r="BT45">
        <f>SUM(AY45:BN45)</f>
        <v>12</v>
      </c>
      <c r="BU45" s="2">
        <f>(IF(D45="",0,D45)+IF(G45="",0,G45)+IF(J45="",0,J45)+IF(M45="",0,M45)+IF(P45="",0,P45)+IF(S45="",0,S45)+IF(V45="",0,V45)+IF(Y45="",0,Y45)+IF(AB45="",0,AB45)+IF(AE45="",0,AE45)+IF(AH45="",0,AH45)+IF(AK45="",0,AK45)+IF(AN45="",0,AN45)+IF(AQ45="",0,AQ45)+IF(AT45="",0,AT45)+IF(AW45="",0,AW45))/BP45</f>
        <v>0.4</v>
      </c>
    </row>
    <row r="46" spans="1:73" ht="13.5" customHeight="1">
      <c r="A46" t="s">
        <v>42</v>
      </c>
      <c r="B46" s="3">
        <f>IF(C46="","",RANK(C46,C$3:C$100))</f>
      </c>
      <c r="D46" s="10">
        <f>IF(C46="","",C46/D$1)</f>
      </c>
      <c r="E46" s="3">
        <f>IF(F46="","",RANK(F46,F$3:F$100))</f>
      </c>
      <c r="G46" s="2">
        <f>IF(F46="","",F46/G$1)</f>
      </c>
      <c r="H46" s="3">
        <f>IF(I46="","",RANK(I46,I$3:I$100))</f>
      </c>
      <c r="J46" s="2">
        <f>IF(I46="","",I46/J$1)</f>
      </c>
      <c r="K46" s="3">
        <f>IF(L46="","",RANK(L46,L$3:L$100))</f>
        <v>22</v>
      </c>
      <c r="L46">
        <v>37</v>
      </c>
      <c r="M46" s="2">
        <f>IF(L46="","",L46/M$1)</f>
        <v>0.20555555555555555</v>
      </c>
      <c r="N46" s="3">
        <f>IF(O46="","",RANK(O46,O$3:O$100))</f>
      </c>
      <c r="P46" s="2">
        <f>IF(O46="","",O46/P$1)</f>
      </c>
      <c r="Q46" s="3">
        <f>IF(R46="","",RANK(R46,R$3:R$100))</f>
      </c>
      <c r="S46" s="2">
        <f>IF(R46="","",R46/S$1)</f>
      </c>
      <c r="T46" s="3">
        <f>IF(U46="","",RANK(U46,U$3:U$100))</f>
      </c>
      <c r="V46" s="2">
        <f>IF(U46="","",U46/V$1)</f>
      </c>
      <c r="W46" s="3">
        <f>IF(X46="","",RANK(X46,X$3:X$100))</f>
      </c>
      <c r="Y46" s="2">
        <f>IF(X46="","",X46/Y$1)</f>
      </c>
      <c r="Z46" s="3">
        <f>IF(AA46="","",RANK(AA46,AA$3:AA$100))</f>
      </c>
      <c r="AB46" s="2">
        <f>IF(AA46="","",AA46/AB$1)</f>
      </c>
      <c r="AC46" s="14">
        <f>IF(AD46="","",RANK(AD46,AD$3:AD$100))</f>
      </c>
      <c r="AE46" s="2">
        <f>IF(AD46="","",AD46/AE$1)</f>
      </c>
      <c r="AF46" s="14">
        <f>IF(AG46="","",RANK(AG46,AG$3:AG$100))</f>
      </c>
      <c r="AH46" s="2">
        <f>IF(AG46="","",AG46/AH$1)</f>
      </c>
      <c r="AK46" s="2">
        <f>IF(AJ46="","",AJ46/AK$1)</f>
      </c>
      <c r="AN46" s="2">
        <f>IF(AM46="","",AM46/AN$1)</f>
      </c>
      <c r="AO46" s="14">
        <f>IF(AP46="","",RANK(AP46,AP$3:AP$100))</f>
        <v>29</v>
      </c>
      <c r="AP46" s="59">
        <v>106</v>
      </c>
      <c r="AQ46" s="2">
        <f>IF(AP46="","",AP46/AQ$1)</f>
        <v>0.2864864864864865</v>
      </c>
      <c r="AR46" s="14">
        <f>IF(AS46="","",RANK(AS46,AS$3:AS$100))</f>
      </c>
      <c r="AT46" s="2">
        <f>IF(AS46="","",AS46/AT$1)</f>
      </c>
      <c r="AU46" s="14">
        <f>IF(AV46="","",RANK(AV46,AV$3:AV$100))</f>
      </c>
      <c r="AW46" s="2">
        <f>IF(AV46="","",AV46/AW$1)</f>
      </c>
      <c r="AY46" s="3">
        <f>IF(OR(B46="",B46&gt;10),"",11-B46)</f>
      </c>
      <c r="AZ46" s="3">
        <f>IF(OR(E46="",E46&gt;10),"",11-E46)</f>
      </c>
      <c r="BA46" s="3">
        <f>IF(OR(H46="",H46&gt;10),"",11-H46)</f>
      </c>
      <c r="BB46" s="3">
        <f>IF(OR(K46="",K46&gt;10),"",11-K46)</f>
      </c>
      <c r="BC46" s="3">
        <f>IF(OR(N46="",N46&gt;10),"",11-N46)</f>
      </c>
      <c r="BD46" s="3">
        <f>IF(OR(Q46="",Q46&gt;10),"",11-Q46)</f>
      </c>
      <c r="BE46" s="3">
        <f>IF(OR(T46="",T46&gt;10),"",11-T46)</f>
      </c>
      <c r="BF46" s="3">
        <f>IF(OR(W46="",W46&gt;10),"",11-W46)</f>
      </c>
      <c r="BG46" s="3">
        <f>IF(OR(Z46="",Z46&gt;10),"",11-Z46)</f>
      </c>
      <c r="BH46" s="3">
        <f>IF(OR(AC46="",AC46&gt;10),"",11-AC46)</f>
      </c>
      <c r="BI46" s="3">
        <f>IF(OR(AF46="",AF46&gt;10),"",11-AF46)</f>
      </c>
      <c r="BJ46" s="3">
        <f>IF(OR(AI46="",AI46&gt;10),"",11-AI46)</f>
      </c>
      <c r="BK46" s="3">
        <f>IF(OR(AO46="",AO46&gt;10),"",11-AO46)</f>
      </c>
      <c r="BL46" s="3">
        <f>IF(OR(AO46="",AO46&gt;10),"",11-AO46)</f>
      </c>
      <c r="BM46" s="3">
        <f>IF(OR(AP46="",AP46&gt;10),"",11-AP46)</f>
      </c>
      <c r="BN46" s="3">
        <f>IF(OR(AU46="",AU46&gt;10),"",11-AU46)</f>
      </c>
      <c r="BP46">
        <f>COUNT(B46,E46,H46,K46,N46,Q46,T46,W46,Z46,AC46,AF46,AI46,AL46,AO46,AR46,AU46)</f>
        <v>2</v>
      </c>
      <c r="BQ46">
        <f>C46+F46+I46+L46+O46+R46+U46+X46+AA46+AD46+AG46+AJ46+AM46+AP46+AS46+AV46</f>
        <v>143</v>
      </c>
      <c r="BR46" s="2">
        <f>BQ46/BR$1</f>
        <v>0.0294238683127572</v>
      </c>
      <c r="BS46">
        <f>COUNT(AY46:BN46)</f>
        <v>0</v>
      </c>
      <c r="BT46">
        <f>SUM(AY46:BN46)</f>
        <v>0</v>
      </c>
      <c r="BU46" s="2">
        <f>(IF(D46="",0,D46)+IF(G46="",0,G46)+IF(J46="",0,J46)+IF(M46="",0,M46)+IF(P46="",0,P46)+IF(S46="",0,S46)+IF(V46="",0,V46)+IF(Y46="",0,Y46)+IF(AB46="",0,AB46)+IF(AE46="",0,AE46)+IF(AH46="",0,AH46)+IF(AK46="",0,AK46)+IF(AN46="",0,AN46)+IF(AQ46="",0,AQ46)+IF(AT46="",0,AT46)+IF(AW46="",0,AW46))/BP46</f>
        <v>0.24602102102102102</v>
      </c>
    </row>
    <row r="47" spans="1:73" ht="13.5" customHeight="1">
      <c r="A47" t="s">
        <v>150</v>
      </c>
      <c r="B47" s="3">
        <f>IF(C47="","",RANK(C47,C$3:C$100))</f>
      </c>
      <c r="D47" s="10">
        <f>IF(C47="","",C47/D$1)</f>
      </c>
      <c r="E47" s="3">
        <f>IF(F47="","",RANK(F47,F$3:F$100))</f>
      </c>
      <c r="G47" s="2">
        <f>IF(F47="","",F47/G$1)</f>
      </c>
      <c r="H47" s="3">
        <f>IF(I47="","",RANK(I47,I$3:I$100))</f>
      </c>
      <c r="J47" s="2">
        <f>IF(I47="","",I47/J$1)</f>
      </c>
      <c r="K47" s="3">
        <f>IF(L47="","",RANK(L47,L$3:L$100))</f>
      </c>
      <c r="M47" s="2">
        <f>IF(L47="","",L47/M$1)</f>
      </c>
      <c r="N47" s="3">
        <f>IF(O47="","",RANK(O47,O$3:O$100))</f>
      </c>
      <c r="P47" s="2">
        <f>IF(O47="","",O47/P$1)</f>
      </c>
      <c r="Q47" s="3">
        <f>IF(R47="","",RANK(R47,R$3:R$100))</f>
      </c>
      <c r="S47" s="2">
        <f>IF(R47="","",R47/S$1)</f>
      </c>
      <c r="T47" s="3">
        <f>IF(U47="","",RANK(U47,U$3:U$100))</f>
      </c>
      <c r="V47" s="2">
        <f>IF(U47="","",U47/V$1)</f>
      </c>
      <c r="W47" s="14">
        <f>IF(X47="","",RANK(X47,X$3:X$100))</f>
      </c>
      <c r="Y47" s="2">
        <f>IF(X47="","",X47/Y$1)</f>
      </c>
      <c r="Z47" s="14">
        <f>IF(AA47="","",RANK(AA47,AA$3:AA$100))</f>
      </c>
      <c r="AB47" s="2">
        <f>IF(AA47="","",AA47/AB$1)</f>
      </c>
      <c r="AC47" s="14">
        <f>IF(AD47="","",RANK(AD47,AD$3:AD$100))</f>
      </c>
      <c r="AE47" s="2">
        <f>IF(AD47="","",AD47/AE$1)</f>
      </c>
      <c r="AF47" s="14">
        <f>IF(AG47="","",RANK(AG47,AG$3:AG$100))</f>
      </c>
      <c r="AH47" s="2">
        <f>IF(AG47="","",AG47/AH$1)</f>
      </c>
      <c r="AK47" s="2">
        <f>IF(AJ47="","",AJ47/AK$1)</f>
      </c>
      <c r="AN47" s="2">
        <f>IF(AM47="","",AM47/AN$1)</f>
      </c>
      <c r="AO47" s="14">
        <f>IF(AP47="","",RANK(AP47,AP$3:AP$100))</f>
        <v>8</v>
      </c>
      <c r="AP47" s="59">
        <v>140</v>
      </c>
      <c r="AQ47" s="2">
        <f>IF(AP47="","",AP47/AQ$1)</f>
        <v>0.3783783783783784</v>
      </c>
      <c r="AR47" s="14">
        <f>IF(AS47="","",RANK(AS47,AS$3:AS$100))</f>
      </c>
      <c r="AT47" s="2">
        <f>IF(AS47="","",AS47/AT$1)</f>
      </c>
      <c r="AU47" s="14">
        <f>IF(AV47="","",RANK(AV47,AV$3:AV$100))</f>
      </c>
      <c r="AW47" s="2">
        <f>IF(AV47="","",AV47/AW$1)</f>
      </c>
      <c r="AY47" s="3">
        <f>IF(OR(B47="",B47&gt;10),"",11-B47)</f>
      </c>
      <c r="AZ47" s="3">
        <f>IF(OR(E47="",E47&gt;10),"",11-E47)</f>
      </c>
      <c r="BA47" s="3">
        <f>IF(OR(H47="",H47&gt;10),"",11-H47)</f>
      </c>
      <c r="BB47" s="3">
        <f>IF(OR(K47="",K47&gt;10),"",11-K47)</f>
      </c>
      <c r="BC47" s="3">
        <f>IF(OR(N47="",N47&gt;10),"",11-N47)</f>
      </c>
      <c r="BD47" s="3">
        <f>IF(OR(Q47="",Q47&gt;10),"",11-Q47)</f>
      </c>
      <c r="BE47" s="3">
        <f>IF(OR(T47="",T47&gt;10),"",11-T47)</f>
      </c>
      <c r="BF47" s="3">
        <f>IF(OR(W47="",W47&gt;10),"",11-W47)</f>
      </c>
      <c r="BG47" s="3">
        <f>IF(OR(Z47="",Z47&gt;10),"",11-Z47)</f>
      </c>
      <c r="BH47" s="3">
        <f>IF(OR(AC47="",AC47&gt;10),"",11-AC47)</f>
      </c>
      <c r="BI47" s="3">
        <f>IF(OR(AF47="",AF47&gt;10),"",11-AF47)</f>
      </c>
      <c r="BJ47" s="3">
        <f>IF(OR(AI47="",AI47&gt;10),"",11-AI47)</f>
      </c>
      <c r="BK47" s="3">
        <f>IF(OR(AO47="",AO47&gt;10),"",11-AO47)</f>
        <v>3</v>
      </c>
      <c r="BL47" s="3">
        <f>IF(OR(AO47="",AO47&gt;10),"",11-AO47)</f>
        <v>3</v>
      </c>
      <c r="BM47" s="3">
        <f>IF(OR(AP47="",AP47&gt;10),"",11-AP47)</f>
      </c>
      <c r="BN47" s="3">
        <f>IF(OR(AU47="",AU47&gt;10),"",11-AU47)</f>
      </c>
      <c r="BP47">
        <f>COUNT(B47,E47,H47,K47,N47,Q47,T47,W47,Z47,AC47,AF47,AI47,AL47,AO47,AR47,AU47)</f>
        <v>1</v>
      </c>
      <c r="BQ47">
        <f>C47+F47+I47+L47+O47+R47+U47+X47+AA47+AD47+AG47+AJ47+AM47+AP47+AS47+AV47</f>
        <v>140</v>
      </c>
      <c r="BR47" s="2">
        <f>BQ47/BR$1</f>
        <v>0.02880658436213992</v>
      </c>
      <c r="BS47">
        <f>COUNT(AY47:BN47)</f>
        <v>2</v>
      </c>
      <c r="BT47">
        <f>SUM(AY47:BN47)</f>
        <v>6</v>
      </c>
      <c r="BU47" s="2">
        <f>(IF(D47="",0,D47)+IF(G47="",0,G47)+IF(J47="",0,J47)+IF(M47="",0,M47)+IF(P47="",0,P47)+IF(S47="",0,S47)+IF(V47="",0,V47)+IF(Y47="",0,Y47)+IF(AB47="",0,AB47)+IF(AE47="",0,AE47)+IF(AH47="",0,AH47)+IF(AK47="",0,AK47)+IF(AN47="",0,AN47)+IF(AQ47="",0,AQ47)+IF(AT47="",0,AT47)+IF(AW47="",0,AW47))/BP47</f>
        <v>0.3783783783783784</v>
      </c>
    </row>
    <row r="48" spans="1:73" ht="13.5" customHeight="1">
      <c r="A48" t="s">
        <v>151</v>
      </c>
      <c r="B48" s="3">
        <f>IF(C48="","",RANK(C48,C$3:C$100))</f>
      </c>
      <c r="D48" s="10">
        <f>IF(C48="","",C48/D$1)</f>
      </c>
      <c r="E48" s="3">
        <f>IF(F48="","",RANK(F48,F$3:F$100))</f>
      </c>
      <c r="G48" s="2">
        <f>IF(F48="","",F48/G$1)</f>
      </c>
      <c r="H48" s="3">
        <f>IF(I48="","",RANK(I48,I$3:I$100))</f>
      </c>
      <c r="J48" s="2">
        <f>IF(I48="","",I48/J$1)</f>
      </c>
      <c r="K48" s="3">
        <f>IF(L48="","",RANK(L48,L$3:L$100))</f>
      </c>
      <c r="M48" s="2">
        <f>IF(L48="","",L48/M$1)</f>
      </c>
      <c r="N48" s="3">
        <f>IF(O48="","",RANK(O48,O$3:O$100))</f>
      </c>
      <c r="P48" s="2">
        <f>IF(O48="","",O48/P$1)</f>
      </c>
      <c r="Q48" s="3">
        <f>IF(R48="","",RANK(R48,R$3:R$100))</f>
      </c>
      <c r="S48" s="2">
        <f>IF(R48="","",R48/S$1)</f>
      </c>
      <c r="T48" s="3">
        <f>IF(U48="","",RANK(U48,U$3:U$100))</f>
      </c>
      <c r="V48" s="2">
        <f>IF(U48="","",U48/V$1)</f>
      </c>
      <c r="W48" s="14">
        <f>IF(X48="","",RANK(X48,X$3:X$100))</f>
      </c>
      <c r="Y48" s="2">
        <f>IF(X48="","",X48/Y$1)</f>
      </c>
      <c r="Z48" s="14">
        <f>IF(AA48="","",RANK(AA48,AA$3:AA$100))</f>
      </c>
      <c r="AB48" s="2">
        <f>IF(AA48="","",AA48/AB$1)</f>
      </c>
      <c r="AC48" s="14">
        <f>IF(AD48="","",RANK(AD48,AD$3:AD$100))</f>
      </c>
      <c r="AE48" s="2">
        <f>IF(AD48="","",AD48/AE$1)</f>
      </c>
      <c r="AF48" s="14">
        <f>IF(AG48="","",RANK(AG48,AG$3:AG$100))</f>
      </c>
      <c r="AH48" s="2">
        <f>IF(AG48="","",AG48/AH$1)</f>
      </c>
      <c r="AK48" s="2">
        <f>IF(AJ48="","",AJ48/AK$1)</f>
      </c>
      <c r="AN48" s="2">
        <f>IF(AM48="","",AM48/AN$1)</f>
      </c>
      <c r="AO48" s="14">
        <f>IF(AP48="","",RANK(AP48,AP$3:AP$100))</f>
        <v>8</v>
      </c>
      <c r="AP48" s="59">
        <v>140</v>
      </c>
      <c r="AQ48" s="2">
        <f>IF(AP48="","",AP48/AQ$1)</f>
        <v>0.3783783783783784</v>
      </c>
      <c r="AR48" s="14">
        <f>IF(AS48="","",RANK(AS48,AS$3:AS$100))</f>
      </c>
      <c r="AT48" s="2">
        <f>IF(AS48="","",AS48/AT$1)</f>
      </c>
      <c r="AU48" s="14">
        <f>IF(AV48="","",RANK(AV48,AV$3:AV$100))</f>
      </c>
      <c r="AW48" s="2">
        <f>IF(AV48="","",AV48/AW$1)</f>
      </c>
      <c r="AY48" s="3">
        <f>IF(OR(B48="",B48&gt;10),"",11-B48)</f>
      </c>
      <c r="AZ48" s="3">
        <f>IF(OR(E48="",E48&gt;10),"",11-E48)</f>
      </c>
      <c r="BA48" s="3">
        <f>IF(OR(H48="",H48&gt;10),"",11-H48)</f>
      </c>
      <c r="BB48" s="3">
        <f>IF(OR(K48="",K48&gt;10),"",11-K48)</f>
      </c>
      <c r="BC48" s="3">
        <f>IF(OR(N48="",N48&gt;10),"",11-N48)</f>
      </c>
      <c r="BD48" s="3">
        <f>IF(OR(Q48="",Q48&gt;10),"",11-Q48)</f>
      </c>
      <c r="BE48" s="3">
        <f>IF(OR(T48="",T48&gt;10),"",11-T48)</f>
      </c>
      <c r="BF48" s="3">
        <f>IF(OR(W48="",W48&gt;10),"",11-W48)</f>
      </c>
      <c r="BG48" s="3">
        <f>IF(OR(Z48="",Z48&gt;10),"",11-Z48)</f>
      </c>
      <c r="BH48" s="3">
        <f>IF(OR(AC48="",AC48&gt;10),"",11-AC48)</f>
      </c>
      <c r="BI48" s="3">
        <f>IF(OR(AF48="",AF48&gt;10),"",11-AF48)</f>
      </c>
      <c r="BJ48" s="3">
        <f>IF(OR(AI48="",AI48&gt;10),"",11-AI48)</f>
      </c>
      <c r="BK48" s="3">
        <f>IF(OR(AO48="",AO48&gt;10),"",11-AO48)</f>
        <v>3</v>
      </c>
      <c r="BL48" s="3">
        <f>IF(OR(AO48="",AO48&gt;10),"",11-AO48)</f>
        <v>3</v>
      </c>
      <c r="BM48" s="3">
        <f>IF(OR(AP48="",AP48&gt;10),"",11-AP48)</f>
      </c>
      <c r="BN48" s="3">
        <f>IF(OR(AU48="",AU48&gt;10),"",11-AU48)</f>
      </c>
      <c r="BP48">
        <f>COUNT(B48,E48,H48,K48,N48,Q48,T48,W48,Z48,AC48,AF48,AI48,AL48,AO48,AR48,AU48)</f>
        <v>1</v>
      </c>
      <c r="BQ48">
        <f>C48+F48+I48+L48+O48+R48+U48+X48+AA48+AD48+AG48+AJ48+AM48+AP48+AS48+AV48</f>
        <v>140</v>
      </c>
      <c r="BR48" s="2">
        <f>BQ48/BR$1</f>
        <v>0.02880658436213992</v>
      </c>
      <c r="BS48">
        <f>COUNT(AY48:BN48)</f>
        <v>2</v>
      </c>
      <c r="BT48">
        <f>SUM(AY48:BN48)</f>
        <v>6</v>
      </c>
      <c r="BU48" s="2">
        <f>(IF(D48="",0,D48)+IF(G48="",0,G48)+IF(J48="",0,J48)+IF(M48="",0,M48)+IF(P48="",0,P48)+IF(S48="",0,S48)+IF(V48="",0,V48)+IF(Y48="",0,Y48)+IF(AB48="",0,AB48)+IF(AE48="",0,AE48)+IF(AH48="",0,AH48)+IF(AK48="",0,AK48)+IF(AN48="",0,AN48)+IF(AQ48="",0,AQ48)+IF(AT48="",0,AT48)+IF(AW48="",0,AW48))/BP48</f>
        <v>0.3783783783783784</v>
      </c>
    </row>
    <row r="49" spans="1:73" ht="13.5" customHeight="1">
      <c r="A49" t="s">
        <v>84</v>
      </c>
      <c r="B49" s="3">
        <f>IF(C49="","",RANK(C49,C$3:C$100))</f>
      </c>
      <c r="E49" s="3">
        <f>IF(F49="","",RANK(F49,F$3:F$100))</f>
      </c>
      <c r="H49" s="3">
        <f>IF(I49="","",RANK(I49,I$3:I$100))</f>
      </c>
      <c r="K49" s="3">
        <f>IF(L49="","",RANK(L49,L$3:L$100))</f>
      </c>
      <c r="N49" s="3">
        <f>IF(O49="","",RANK(O49,O$3:O$100))</f>
      </c>
      <c r="Q49" s="3">
        <f>IF(R49="","",RANK(R49,R$3:R$100))</f>
      </c>
      <c r="T49" s="3">
        <f>IF(U49="","",RANK(U49,U$3:U$100))</f>
      </c>
      <c r="W49" s="3">
        <f>IF(X49="","",RANK(X49,X$3:X$100))</f>
        <v>18</v>
      </c>
      <c r="X49">
        <v>72</v>
      </c>
      <c r="Y49" s="2">
        <f>IF(X49="","",X49/Y$1)</f>
        <v>0.18</v>
      </c>
      <c r="Z49" s="3">
        <f>IF(AA49="","",RANK(AA49,AA$3:AA$100))</f>
        <v>15</v>
      </c>
      <c r="AA49">
        <v>61</v>
      </c>
      <c r="AB49" s="2">
        <f>IF(AA49="","",AA49/AB$1)</f>
        <v>0.17941176470588235</v>
      </c>
      <c r="AC49" s="14">
        <f>IF(AD49="","",RANK(AD49,AD$3:AD$100))</f>
      </c>
      <c r="AE49" s="2">
        <f>IF(AD49="","",AD49/AE$1)</f>
      </c>
      <c r="AF49" s="14">
        <f>IF(AG49="","",RANK(AG49,AG$3:AG$100))</f>
      </c>
      <c r="AH49" s="2">
        <f>IF(AG49="","",AG49/AH$1)</f>
      </c>
      <c r="AK49" s="2">
        <f>IF(AJ49="","",AJ49/AK$1)</f>
      </c>
      <c r="AN49" s="2">
        <f>IF(AM49="","",AM49/AN$1)</f>
      </c>
      <c r="AO49" s="14">
        <f>IF(AP49="","",RANK(AP49,AP$3:AP$100))</f>
      </c>
      <c r="AQ49" s="2">
        <f>IF(AP49="","",AP49/AQ$1)</f>
      </c>
      <c r="AR49" s="14">
        <f>IF(AS49="","",RANK(AS49,AS$3:AS$100))</f>
      </c>
      <c r="AT49" s="2">
        <f>IF(AS49="","",AS49/AT$1)</f>
      </c>
      <c r="AU49" s="14">
        <f>IF(AV49="","",RANK(AV49,AV$3:AV$100))</f>
      </c>
      <c r="AW49" s="2">
        <f>IF(AV49="","",AV49/AW$1)</f>
      </c>
      <c r="AY49" s="3">
        <f>IF(OR(B49="",B49&gt;10),"",11-B49)</f>
      </c>
      <c r="AZ49" s="3">
        <f>IF(OR(E49="",E49&gt;10),"",11-E49)</f>
      </c>
      <c r="BA49" s="3">
        <f>IF(OR(H49="",H49&gt;10),"",11-H49)</f>
      </c>
      <c r="BB49" s="3">
        <f>IF(OR(K49="",K49&gt;10),"",11-K49)</f>
      </c>
      <c r="BC49" s="3">
        <f>IF(OR(N49="",N49&gt;10),"",11-N49)</f>
      </c>
      <c r="BD49" s="3">
        <f>IF(OR(Q49="",Q49&gt;10),"",11-Q49)</f>
      </c>
      <c r="BE49" s="3">
        <f>IF(OR(T49="",T49&gt;10),"",11-T49)</f>
      </c>
      <c r="BF49" s="3">
        <f>IF(OR(W49="",W49&gt;10),"",11-W49)</f>
      </c>
      <c r="BG49" s="3">
        <f>IF(OR(Z49="",Z49&gt;10),"",11-Z49)</f>
      </c>
      <c r="BH49" s="3">
        <f>IF(OR(AC49="",AC49&gt;10),"",11-AC49)</f>
      </c>
      <c r="BI49" s="3">
        <f>IF(OR(AF49="",AF49&gt;10),"",11-AF49)</f>
      </c>
      <c r="BJ49" s="3">
        <f>IF(OR(AI49="",AI49&gt;10),"",11-AI49)</f>
      </c>
      <c r="BK49" s="3">
        <f>IF(OR(AO49="",AO49&gt;10),"",11-AO49)</f>
      </c>
      <c r="BL49" s="3">
        <f>IF(OR(AO49="",AO49&gt;10),"",11-AO49)</f>
      </c>
      <c r="BM49" s="3">
        <f>IF(OR(AP49="",AP49&gt;10),"",11-AP49)</f>
      </c>
      <c r="BN49" s="3">
        <f>IF(OR(AU49="",AU49&gt;10),"",11-AU49)</f>
      </c>
      <c r="BP49">
        <f>COUNT(B49,E49,H49,K49,N49,Q49,T49,W49,Z49,AC49,AF49,AI49,AL49,AO49,AR49,AU49)</f>
        <v>2</v>
      </c>
      <c r="BQ49">
        <f>C49+F49+I49+L49+O49+R49+U49+X49+AA49+AD49+AG49+AJ49+AM49+AP49+AS49+AV49</f>
        <v>133</v>
      </c>
      <c r="BR49" s="2">
        <f>BQ49/BR$1</f>
        <v>0.027366255144032924</v>
      </c>
      <c r="BS49">
        <f>COUNT(AY49:BN49)</f>
        <v>0</v>
      </c>
      <c r="BT49">
        <f>SUM(AY49:BN49)</f>
        <v>0</v>
      </c>
      <c r="BU49" s="2">
        <f>(IF(D49="",0,D49)+IF(G49="",0,G49)+IF(J49="",0,J49)+IF(M49="",0,M49)+IF(P49="",0,P49)+IF(S49="",0,S49)+IF(V49="",0,V49)+IF(Y49="",0,Y49)+IF(AB49="",0,AB49)+IF(AE49="",0,AE49)+IF(AH49="",0,AH49)+IF(AK49="",0,AK49)+IF(AN49="",0,AN49)+IF(AQ49="",0,AQ49)+IF(AT49="",0,AT49)+IF(AW49="",0,AW49))/BP49</f>
        <v>0.17970588235294116</v>
      </c>
    </row>
    <row r="50" spans="1:73" ht="13.5" customHeight="1">
      <c r="A50" t="s">
        <v>133</v>
      </c>
      <c r="AI50" s="14">
        <v>8</v>
      </c>
      <c r="AJ50">
        <v>125</v>
      </c>
      <c r="AK50" s="2">
        <f>IF(AJ50="","",AJ50/AK$1)</f>
        <v>0.33783783783783783</v>
      </c>
      <c r="AN50" s="2">
        <f>IF(AM50="","",AM50/AN$1)</f>
      </c>
      <c r="AO50" s="14">
        <f>IF(AP50="","",RANK(AP50,AP$3:AP$100))</f>
      </c>
      <c r="AQ50" s="2">
        <f>IF(AP50="","",AP50/AQ$1)</f>
      </c>
      <c r="AY50" s="3">
        <f>IF(OR(B50="",B50&gt;10),"",11-B50)</f>
      </c>
      <c r="AZ50" s="3">
        <f>IF(OR(E50="",E50&gt;10),"",11-E50)</f>
      </c>
      <c r="BA50" s="3">
        <f>IF(OR(H50="",H50&gt;10),"",11-H50)</f>
      </c>
      <c r="BB50" s="3">
        <f>IF(OR(K50="",K50&gt;10),"",11-K50)</f>
      </c>
      <c r="BC50" s="3">
        <f>IF(OR(N50="",N50&gt;10),"",11-N50)</f>
      </c>
      <c r="BD50" s="3">
        <f>IF(OR(Q50="",Q50&gt;10),"",11-Q50)</f>
      </c>
      <c r="BE50" s="3">
        <f>IF(OR(T50="",T50&gt;10),"",11-T50)</f>
      </c>
      <c r="BF50" s="3">
        <f>IF(OR(W50="",W50&gt;10),"",11-W50)</f>
      </c>
      <c r="BG50" s="3">
        <f>IF(OR(Z50="",Z50&gt;10),"",11-Z50)</f>
      </c>
      <c r="BH50" s="3">
        <f>IF(OR(AC50="",AC50&gt;10),"",11-AC50)</f>
      </c>
      <c r="BI50" s="3">
        <f>IF(OR(AF50="",AF50&gt;10),"",11-AF50)</f>
      </c>
      <c r="BJ50" s="3">
        <f>IF(OR(AI50="",AI50&gt;10),"",11-AI50)</f>
        <v>3</v>
      </c>
      <c r="BK50" s="3">
        <f>IF(OR(AO50="",AO50&gt;10),"",11-AO50)</f>
      </c>
      <c r="BL50" s="3">
        <f>IF(OR(AO50="",AO50&gt;10),"",11-AO50)</f>
      </c>
      <c r="BM50" s="3">
        <f>IF(OR(AP50="",AP50&gt;10),"",11-AP50)</f>
      </c>
      <c r="BN50" s="3">
        <f>IF(OR(AU50="",AU50&gt;10),"",11-AU50)</f>
      </c>
      <c r="BP50">
        <f>COUNT(B50,E50,H50,K50,N50,Q50,T50,W50,Z50,AC50,AF50,AI50,AL50,AO50,AR50,AU50)</f>
        <v>1</v>
      </c>
      <c r="BQ50">
        <f>C50+F50+I50+L50+O50+R50+U50+X50+AA50+AD50+AG50+AJ50+AM50+AP50+AS50+AV50</f>
        <v>125</v>
      </c>
      <c r="BR50" s="2">
        <f>BQ50/BR$1</f>
        <v>0.0257201646090535</v>
      </c>
      <c r="BS50">
        <f>COUNT(AY50:BN50)</f>
        <v>1</v>
      </c>
      <c r="BT50">
        <f>SUM(AY50:BN50)</f>
        <v>3</v>
      </c>
      <c r="BU50" s="2">
        <f>(IF(D50="",0,D50)+IF(G50="",0,G50)+IF(J50="",0,J50)+IF(M50="",0,M50)+IF(P50="",0,P50)+IF(S50="",0,S50)+IF(V50="",0,V50)+IF(Y50="",0,Y50)+IF(AB50="",0,AB50)+IF(AE50="",0,AE50)+IF(AH50="",0,AH50)+IF(AK50="",0,AK50)+IF(AN50="",0,AN50)+IF(AQ50="",0,AQ50)+IF(AT50="",0,AT50)+IF(AW50="",0,AW50))/BP50</f>
        <v>0.33783783783783783</v>
      </c>
    </row>
    <row r="51" spans="1:73" ht="13.5" customHeight="1">
      <c r="A51" t="s">
        <v>134</v>
      </c>
      <c r="AI51" s="14">
        <v>11</v>
      </c>
      <c r="AJ51">
        <v>121</v>
      </c>
      <c r="AK51" s="2">
        <f>IF(AJ51="","",AJ51/AK$1)</f>
        <v>0.327027027027027</v>
      </c>
      <c r="AN51" s="2">
        <f>IF(AM51="","",AM51/AN$1)</f>
      </c>
      <c r="AO51" s="14">
        <f>IF(AP51="","",RANK(AP51,AP$3:AP$100))</f>
      </c>
      <c r="AQ51" s="2">
        <f>IF(AP51="","",AP51/AQ$1)</f>
      </c>
      <c r="AY51" s="3">
        <f>IF(OR(B51="",B51&gt;10),"",11-B51)</f>
      </c>
      <c r="AZ51" s="3">
        <f>IF(OR(E51="",E51&gt;10),"",11-E51)</f>
      </c>
      <c r="BA51" s="3">
        <f>IF(OR(H51="",H51&gt;10),"",11-H51)</f>
      </c>
      <c r="BB51" s="3">
        <f>IF(OR(K51="",K51&gt;10),"",11-K51)</f>
      </c>
      <c r="BC51" s="3">
        <f>IF(OR(N51="",N51&gt;10),"",11-N51)</f>
      </c>
      <c r="BD51" s="3">
        <f>IF(OR(Q51="",Q51&gt;10),"",11-Q51)</f>
      </c>
      <c r="BE51" s="3">
        <f>IF(OR(T51="",T51&gt;10),"",11-T51)</f>
      </c>
      <c r="BF51" s="3">
        <f>IF(OR(W51="",W51&gt;10),"",11-W51)</f>
      </c>
      <c r="BG51" s="3">
        <f>IF(OR(Z51="",Z51&gt;10),"",11-Z51)</f>
      </c>
      <c r="BH51" s="3">
        <f>IF(OR(AC51="",AC51&gt;10),"",11-AC51)</f>
      </c>
      <c r="BI51" s="3">
        <f>IF(OR(AF51="",AF51&gt;10),"",11-AF51)</f>
      </c>
      <c r="BJ51" s="3">
        <f>IF(OR(AI51="",AI51&gt;10),"",11-AI51)</f>
      </c>
      <c r="BK51" s="3">
        <f>IF(OR(AO51="",AO51&gt;10),"",11-AO51)</f>
      </c>
      <c r="BL51" s="3">
        <f>IF(OR(AO51="",AO51&gt;10),"",11-AO51)</f>
      </c>
      <c r="BM51" s="3">
        <f>IF(OR(AP51="",AP51&gt;10),"",11-AP51)</f>
      </c>
      <c r="BN51" s="3">
        <f>IF(OR(AU51="",AU51&gt;10),"",11-AU51)</f>
      </c>
      <c r="BP51">
        <f>COUNT(B51,E51,H51,K51,N51,Q51,T51,W51,Z51,AC51,AF51,AI51,AL51,AO51,AR51,AU51)</f>
        <v>1</v>
      </c>
      <c r="BQ51">
        <f>C51+F51+I51+L51+O51+R51+U51+X51+AA51+AD51+AG51+AJ51+AM51+AP51+AS51+AV51</f>
        <v>121</v>
      </c>
      <c r="BR51" s="2">
        <f>BQ51/BR$1</f>
        <v>0.024897119341563786</v>
      </c>
      <c r="BS51">
        <f>COUNT(AY51:BN51)</f>
        <v>0</v>
      </c>
      <c r="BT51">
        <f>SUM(AY51:BN51)</f>
        <v>0</v>
      </c>
      <c r="BU51" s="2">
        <f>(IF(D51="",0,D51)+IF(G51="",0,G51)+IF(J51="",0,J51)+IF(M51="",0,M51)+IF(P51="",0,P51)+IF(S51="",0,S51)+IF(V51="",0,V51)+IF(Y51="",0,Y51)+IF(AB51="",0,AB51)+IF(AE51="",0,AE51)+IF(AH51="",0,AH51)+IF(AK51="",0,AK51)+IF(AN51="",0,AN51)+IF(AQ51="",0,AQ51)+IF(AT51="",0,AT51)+IF(AW51="",0,AW51))/BP51</f>
        <v>0.327027027027027</v>
      </c>
    </row>
    <row r="52" spans="1:73" ht="13.5" customHeight="1">
      <c r="A52" t="s">
        <v>22</v>
      </c>
      <c r="B52" s="3">
        <f>IF(C52="","",RANK(C52,C$3:C$100))</f>
      </c>
      <c r="D52" s="10">
        <f>IF(C52="","",C52/D$1)</f>
      </c>
      <c r="E52" s="3">
        <f>IF(F52="","",RANK(F52,F$3:F$100))</f>
      </c>
      <c r="G52" s="2">
        <f>IF(F52="","",F52/G$1)</f>
      </c>
      <c r="H52" s="11">
        <f>IF(I52="","",RANK(I52,I$3:I$100))</f>
        <v>5</v>
      </c>
      <c r="I52">
        <v>119</v>
      </c>
      <c r="J52" s="2">
        <f>IF(I52="","",I52/J$1)</f>
        <v>0.39666666666666667</v>
      </c>
      <c r="K52" s="3">
        <f>IF(L52="","",RANK(L52,L$3:L$100))</f>
      </c>
      <c r="M52" s="2">
        <f>IF(L52="","",L52/M$1)</f>
      </c>
      <c r="N52" s="3">
        <f>IF(O52="","",RANK(O52,O$3:O$100))</f>
      </c>
      <c r="P52" s="2">
        <f>IF(O52="","",O52/P$1)</f>
      </c>
      <c r="Q52" s="3">
        <f>IF(R52="","",RANK(R52,R$3:R$100))</f>
      </c>
      <c r="S52" s="2">
        <f>IF(R52="","",R52/S$1)</f>
      </c>
      <c r="T52" s="3">
        <f>IF(U52="","",RANK(U52,U$3:U$100))</f>
      </c>
      <c r="V52" s="2">
        <f>IF(U52="","",U52/V$1)</f>
      </c>
      <c r="W52" s="3">
        <f>IF(X52="","",RANK(X52,X$3:X$100))</f>
      </c>
      <c r="Y52" s="2">
        <f>IF(X52="","",X52/Y$1)</f>
      </c>
      <c r="Z52" s="14">
        <f>IF(AA52="","",RANK(AA52,AA$3:AA$100))</f>
      </c>
      <c r="AB52" s="2">
        <f>IF(AA52="","",AA52/AB$1)</f>
      </c>
      <c r="AC52" s="14">
        <f>IF(AD52="","",RANK(AD52,AD$3:AD$100))</f>
      </c>
      <c r="AE52" s="2">
        <f>IF(AD52="","",AD52/AE$1)</f>
      </c>
      <c r="AF52" s="14">
        <f>IF(AG52="","",RANK(AG52,AG$3:AG$100))</f>
      </c>
      <c r="AH52" s="2">
        <f>IF(AG52="","",AG52/AH$1)</f>
      </c>
      <c r="AK52" s="2">
        <f>IF(AJ52="","",AJ52/AK$1)</f>
      </c>
      <c r="AN52" s="2">
        <f>IF(AM52="","",AM52/AN$1)</f>
      </c>
      <c r="AO52" s="14">
        <f>IF(AP52="","",RANK(AP52,AP$3:AP$100))</f>
      </c>
      <c r="AQ52" s="2">
        <f>IF(AP52="","",AP52/AQ$1)</f>
      </c>
      <c r="AR52" s="14">
        <f>IF(AS52="","",RANK(AS52,AS$3:AS$100))</f>
      </c>
      <c r="AT52" s="2">
        <f>IF(AS52="","",AS52/AT$1)</f>
      </c>
      <c r="AU52" s="14">
        <f>IF(AV52="","",RANK(AV52,AV$3:AV$100))</f>
      </c>
      <c r="AW52" s="2">
        <f>IF(AV52="","",AV52/AW$1)</f>
      </c>
      <c r="AY52" s="3">
        <f>IF(OR(B52="",B52&gt;10),"",11-B52)</f>
      </c>
      <c r="AZ52" s="3">
        <f>IF(OR(E52="",E52&gt;10),"",11-E52)</f>
      </c>
      <c r="BA52" s="3">
        <f>IF(OR(H52="",H52&gt;10),"",11-H52)</f>
        <v>6</v>
      </c>
      <c r="BB52" s="3">
        <f>IF(OR(K52="",K52&gt;10),"",11-K52)</f>
      </c>
      <c r="BC52" s="3">
        <f>IF(OR(N52="",N52&gt;10),"",11-N52)</f>
      </c>
      <c r="BD52" s="3">
        <f>IF(OR(Q52="",Q52&gt;10),"",11-Q52)</f>
      </c>
      <c r="BE52" s="3">
        <f>IF(OR(T52="",T52&gt;10),"",11-T52)</f>
      </c>
      <c r="BF52" s="3">
        <f>IF(OR(W52="",W52&gt;10),"",11-W52)</f>
      </c>
      <c r="BG52" s="3">
        <f>IF(OR(Z52="",Z52&gt;10),"",11-Z52)</f>
      </c>
      <c r="BH52" s="3">
        <f>IF(OR(AC52="",AC52&gt;10),"",11-AC52)</f>
      </c>
      <c r="BI52" s="3">
        <f>IF(OR(AF52="",AF52&gt;10),"",11-AF52)</f>
      </c>
      <c r="BJ52" s="3">
        <f>IF(OR(AI52="",AI52&gt;10),"",11-AI52)</f>
      </c>
      <c r="BK52" s="3">
        <f>IF(OR(AO52="",AO52&gt;10),"",11-AO52)</f>
      </c>
      <c r="BL52" s="3">
        <f>IF(OR(AO52="",AO52&gt;10),"",11-AO52)</f>
      </c>
      <c r="BM52" s="3">
        <f>IF(OR(AP52="",AP52&gt;10),"",11-AP52)</f>
      </c>
      <c r="BN52" s="3">
        <f>IF(OR(AU52="",AU52&gt;10),"",11-AU52)</f>
      </c>
      <c r="BP52">
        <f>COUNT(B52,E52,H52,K52,N52,Q52,T52,W52,Z52,AC52,AF52,AI52,AL52,AO52,AR52,AU52)</f>
        <v>1</v>
      </c>
      <c r="BQ52">
        <f>C52+F52+I52+L52+O52+R52+U52+X52+AA52+AD52+AG52+AJ52+AM52+AP52+AS52+AV52</f>
        <v>119</v>
      </c>
      <c r="BR52" s="2">
        <f>BQ52/BR$1</f>
        <v>0.02448559670781893</v>
      </c>
      <c r="BS52">
        <f>COUNT(AY52:BN52)</f>
        <v>1</v>
      </c>
      <c r="BT52">
        <f>SUM(AY52:BN52)</f>
        <v>6</v>
      </c>
      <c r="BU52" s="2">
        <f>(IF(D52="",0,D52)+IF(G52="",0,G52)+IF(J52="",0,J52)+IF(M52="",0,M52)+IF(P52="",0,P52)+IF(S52="",0,S52)+IF(V52="",0,V52)+IF(Y52="",0,Y52)+IF(AB52="",0,AB52)+IF(AE52="",0,AE52)+IF(AH52="",0,AH52)+IF(AK52="",0,AK52)+IF(AN52="",0,AN52)+IF(AQ52="",0,AQ52)+IF(AT52="",0,AT52)+IF(AW52="",0,AW52))/BP52</f>
        <v>0.39666666666666667</v>
      </c>
    </row>
    <row r="53" spans="1:73" ht="13.5" customHeight="1">
      <c r="A53" t="s">
        <v>16</v>
      </c>
      <c r="B53" s="7">
        <f>IF(C53="","",RANK(C53,C$3:C$100))</f>
        <v>1</v>
      </c>
      <c r="C53">
        <v>119</v>
      </c>
      <c r="D53" s="10">
        <f>IF(C53="","",C53/D$1)</f>
        <v>0.39666666666666667</v>
      </c>
      <c r="E53" s="3">
        <f>IF(F53="","",RANK(F53,F$3:F$100))</f>
      </c>
      <c r="G53" s="2">
        <f>IF(F53="","",F53/G$1)</f>
      </c>
      <c r="H53" s="3">
        <f>IF(I53="","",RANK(I53,I$3:I$100))</f>
      </c>
      <c r="J53" s="2">
        <f>IF(I53="","",I53/J$1)</f>
      </c>
      <c r="K53" s="3">
        <f>IF(L53="","",RANK(L53,L$3:L$100))</f>
      </c>
      <c r="M53" s="2">
        <f>IF(L53="","",L53/M$1)</f>
      </c>
      <c r="N53" s="3">
        <f>IF(O53="","",RANK(O53,O$3:O$100))</f>
      </c>
      <c r="P53" s="2">
        <f>IF(O53="","",O53/P$1)</f>
      </c>
      <c r="Q53" s="3">
        <f>IF(R53="","",RANK(R53,R$3:R$100))</f>
      </c>
      <c r="S53" s="2">
        <f>IF(R53="","",R53/S$1)</f>
      </c>
      <c r="T53" s="3">
        <f>IF(U53="","",RANK(U53,U$3:U$100))</f>
      </c>
      <c r="V53" s="2">
        <f>IF(U53="","",U53/V$1)</f>
      </c>
      <c r="W53" s="3">
        <f>IF(X53="","",RANK(X53,X$3:X$100))</f>
      </c>
      <c r="Y53" s="2">
        <f>IF(X53="","",X53/Y$1)</f>
      </c>
      <c r="Z53" s="3">
        <f>IF(AA53="","",RANK(AA53,AA$3:AA$100))</f>
      </c>
      <c r="AB53" s="2">
        <f>IF(AA53="","",AA53/AB$1)</f>
      </c>
      <c r="AC53" s="14">
        <f>IF(AD53="","",RANK(AD53,AD$3:AD$100))</f>
      </c>
      <c r="AE53" s="2">
        <f>IF(AD53="","",AD53/AE$1)</f>
      </c>
      <c r="AF53" s="14">
        <f>IF(AG53="","",RANK(AG53,AG$3:AG$100))</f>
      </c>
      <c r="AH53" s="2">
        <f>IF(AG53="","",AG53/AH$1)</f>
      </c>
      <c r="AK53" s="2">
        <f>IF(AJ53="","",AJ53/AK$1)</f>
      </c>
      <c r="AN53" s="2">
        <f>IF(AM53="","",AM53/AN$1)</f>
      </c>
      <c r="AO53" s="14">
        <f>IF(AP53="","",RANK(AP53,AP$3:AP$100))</f>
      </c>
      <c r="AQ53" s="2">
        <f>IF(AP53="","",AP53/AQ$1)</f>
      </c>
      <c r="AR53" s="14">
        <f>IF(AS53="","",RANK(AS53,AS$3:AS$100))</f>
      </c>
      <c r="AT53" s="2">
        <f>IF(AS53="","",AS53/AT$1)</f>
      </c>
      <c r="AU53" s="14">
        <f>IF(AV53="","",RANK(AV53,AV$3:AV$100))</f>
      </c>
      <c r="AW53" s="2">
        <f>IF(AV53="","",AV53/AW$1)</f>
      </c>
      <c r="AY53" s="3">
        <f>IF(OR(B53="",B53&gt;10),"",11-B53)</f>
        <v>10</v>
      </c>
      <c r="AZ53" s="3">
        <f>IF(OR(E53="",E53&gt;10),"",11-E53)</f>
      </c>
      <c r="BA53" s="3">
        <f>IF(OR(H53="",H53&gt;10),"",11-H53)</f>
      </c>
      <c r="BB53" s="3">
        <f>IF(OR(K53="",K53&gt;10),"",11-K53)</f>
      </c>
      <c r="BC53" s="3">
        <f>IF(OR(N53="",N53&gt;10),"",11-N53)</f>
      </c>
      <c r="BD53" s="3">
        <f>IF(OR(Q53="",Q53&gt;10),"",11-Q53)</f>
      </c>
      <c r="BE53" s="3">
        <f>IF(OR(T53="",T53&gt;10),"",11-T53)</f>
      </c>
      <c r="BF53" s="3">
        <f>IF(OR(W53="",W53&gt;10),"",11-W53)</f>
      </c>
      <c r="BG53" s="3">
        <f>IF(OR(Z53="",Z53&gt;10),"",11-Z53)</f>
      </c>
      <c r="BH53" s="3">
        <f>IF(OR(AC53="",AC53&gt;10),"",11-AC53)</f>
      </c>
      <c r="BI53" s="3">
        <f>IF(OR(AF53="",AF53&gt;10),"",11-AF53)</f>
      </c>
      <c r="BJ53" s="3">
        <f>IF(OR(AI53="",AI53&gt;10),"",11-AI53)</f>
      </c>
      <c r="BK53" s="3">
        <f>IF(OR(AO53="",AO53&gt;10),"",11-AO53)</f>
      </c>
      <c r="BL53" s="3">
        <f>IF(OR(AO53="",AO53&gt;10),"",11-AO53)</f>
      </c>
      <c r="BM53" s="3">
        <f>IF(OR(AP53="",AP53&gt;10),"",11-AP53)</f>
      </c>
      <c r="BN53" s="3">
        <f>IF(OR(AU53="",AU53&gt;10),"",11-AU53)</f>
      </c>
      <c r="BP53">
        <f>COUNT(B53,E53,H53,K53,N53,Q53,T53,W53,Z53,AC53,AF53,AI53,AL53,AO53,AR53,AU53)</f>
        <v>1</v>
      </c>
      <c r="BQ53">
        <f>C53+F53+I53+L53+O53+R53+U53+X53+AA53+AD53+AG53+AJ53+AM53+AP53+AS53+AV53</f>
        <v>119</v>
      </c>
      <c r="BR53" s="2">
        <f>BQ53/BR$1</f>
        <v>0.02448559670781893</v>
      </c>
      <c r="BS53">
        <f>COUNT(AY53:BN53)</f>
        <v>1</v>
      </c>
      <c r="BT53">
        <f>SUM(AY53:BN53)</f>
        <v>10</v>
      </c>
      <c r="BU53" s="2">
        <f>(IF(D53="",0,D53)+IF(G53="",0,G53)+IF(J53="",0,J53)+IF(M53="",0,M53)+IF(P53="",0,P53)+IF(S53="",0,S53)+IF(V53="",0,V53)+IF(Y53="",0,Y53)+IF(AB53="",0,AB53)+IF(AE53="",0,AE53)+IF(AH53="",0,AH53)+IF(AK53="",0,AK53)+IF(AN53="",0,AN53)+IF(AQ53="",0,AQ53)+IF(AT53="",0,AT53)+IF(AW53="",0,AW53))/BP53</f>
        <v>0.39666666666666667</v>
      </c>
    </row>
    <row r="54" spans="1:73" ht="13.5" customHeight="1">
      <c r="A54" t="s">
        <v>30</v>
      </c>
      <c r="B54" s="3">
        <f>IF(C54="","",RANK(C54,C$3:C$100))</f>
      </c>
      <c r="D54" s="10">
        <f>IF(C54="","",C54/D$1)</f>
      </c>
      <c r="E54" s="3">
        <f>IF(F54="","",RANK(F54,F$3:F$100))</f>
      </c>
      <c r="G54" s="2">
        <f>IF(F54="","",F54/G$1)</f>
      </c>
      <c r="H54" s="3">
        <f>IF(I54="","",RANK(I54,I$3:I$100))</f>
        <v>19</v>
      </c>
      <c r="I54">
        <v>58</v>
      </c>
      <c r="J54" s="2">
        <f>IF(I54="","",I54/J$1)</f>
        <v>0.19333333333333333</v>
      </c>
      <c r="K54" s="3">
        <f>IF(L54="","",RANK(L54,L$3:L$100))</f>
        <v>8</v>
      </c>
      <c r="L54">
        <v>60</v>
      </c>
      <c r="M54" s="2">
        <f>IF(L54="","",L54/M$1)</f>
        <v>0.3333333333333333</v>
      </c>
      <c r="N54" s="3">
        <f>IF(O54="","",RANK(O54,O$3:O$100))</f>
      </c>
      <c r="P54" s="2">
        <f>IF(O54="","",O54/P$1)</f>
      </c>
      <c r="Q54" s="3">
        <f>IF(R54="","",RANK(R54,R$3:R$100))</f>
      </c>
      <c r="S54" s="2">
        <f>IF(R54="","",R54/S$1)</f>
      </c>
      <c r="T54" s="3">
        <f>IF(U54="","",RANK(U54,U$3:U$100))</f>
      </c>
      <c r="V54" s="2">
        <f>IF(U54="","",U54/V$1)</f>
      </c>
      <c r="W54" s="14">
        <f>IF(X54="","",RANK(X54,X$3:X$100))</f>
      </c>
      <c r="Y54" s="2">
        <f>IF(X54="","",X54/Y$1)</f>
      </c>
      <c r="Z54" s="14">
        <f>IF(AA54="","",RANK(AA54,AA$3:AA$100))</f>
      </c>
      <c r="AB54" s="2">
        <f>IF(AA54="","",AA54/AB$1)</f>
      </c>
      <c r="AC54" s="14">
        <f>IF(AD54="","",RANK(AD54,AD$3:AD$100))</f>
      </c>
      <c r="AE54" s="2">
        <f>IF(AD54="","",AD54/AE$1)</f>
      </c>
      <c r="AF54" s="14">
        <f>IF(AG54="","",RANK(AG54,AG$3:AG$100))</f>
      </c>
      <c r="AH54" s="2">
        <f>IF(AG54="","",AG54/AH$1)</f>
      </c>
      <c r="AK54" s="2">
        <f>IF(AJ54="","",AJ54/AK$1)</f>
      </c>
      <c r="AN54" s="2">
        <f>IF(AM54="","",AM54/AN$1)</f>
      </c>
      <c r="AO54" s="14">
        <f>IF(AP54="","",RANK(AP54,AP$3:AP$100))</f>
      </c>
      <c r="AQ54" s="2">
        <f>IF(AP54="","",AP54/AQ$1)</f>
      </c>
      <c r="AR54" s="14">
        <f>IF(AS54="","",RANK(AS54,AS$3:AS$100))</f>
      </c>
      <c r="AT54" s="2">
        <f>IF(AS54="","",AS54/AT$1)</f>
      </c>
      <c r="AU54" s="14">
        <f>IF(AV54="","",RANK(AV54,AV$3:AV$100))</f>
      </c>
      <c r="AW54" s="2">
        <f>IF(AV54="","",AV54/AW$1)</f>
      </c>
      <c r="AY54" s="3">
        <f>IF(OR(B54="",B54&gt;10),"",11-B54)</f>
      </c>
      <c r="AZ54" s="3">
        <f>IF(OR(E54="",E54&gt;10),"",11-E54)</f>
      </c>
      <c r="BA54" s="3">
        <f>IF(OR(H54="",H54&gt;10),"",11-H54)</f>
      </c>
      <c r="BB54" s="3">
        <f>IF(OR(K54="",K54&gt;10),"",11-K54)</f>
        <v>3</v>
      </c>
      <c r="BC54" s="3">
        <f>IF(OR(N54="",N54&gt;10),"",11-N54)</f>
      </c>
      <c r="BD54" s="3">
        <f>IF(OR(Q54="",Q54&gt;10),"",11-Q54)</f>
      </c>
      <c r="BE54" s="3">
        <f>IF(OR(T54="",T54&gt;10),"",11-T54)</f>
      </c>
      <c r="BF54" s="3">
        <f>IF(OR(W54="",W54&gt;10),"",11-W54)</f>
      </c>
      <c r="BG54" s="3">
        <f>IF(OR(Z54="",Z54&gt;10),"",11-Z54)</f>
      </c>
      <c r="BH54" s="3">
        <f>IF(OR(AC54="",AC54&gt;10),"",11-AC54)</f>
      </c>
      <c r="BI54" s="3">
        <f>IF(OR(AF54="",AF54&gt;10),"",11-AF54)</f>
      </c>
      <c r="BJ54" s="3">
        <f>IF(OR(AI54="",AI54&gt;10),"",11-AI54)</f>
      </c>
      <c r="BK54" s="3">
        <f>IF(OR(AO54="",AO54&gt;10),"",11-AO54)</f>
      </c>
      <c r="BL54" s="3">
        <f>IF(OR(AO54="",AO54&gt;10),"",11-AO54)</f>
      </c>
      <c r="BM54" s="3">
        <f>IF(OR(AP54="",AP54&gt;10),"",11-AP54)</f>
      </c>
      <c r="BN54" s="3">
        <f>IF(OR(AU54="",AU54&gt;10),"",11-AU54)</f>
      </c>
      <c r="BP54">
        <f>COUNT(B54,E54,H54,K54,N54,Q54,T54,W54,Z54,AC54,AF54,AI54,AL54,AO54,AR54,AU54)</f>
        <v>2</v>
      </c>
      <c r="BQ54">
        <f>C54+F54+I54+L54+O54+R54+U54+X54+AA54+AD54+AG54+AJ54+AM54+AP54+AS54+AV54</f>
        <v>118</v>
      </c>
      <c r="BR54" s="2">
        <f>BQ54/BR$1</f>
        <v>0.0242798353909465</v>
      </c>
      <c r="BS54">
        <f>COUNT(AY54:BN54)</f>
        <v>1</v>
      </c>
      <c r="BT54">
        <f>SUM(AY54:BN54)</f>
        <v>3</v>
      </c>
      <c r="BU54" s="2">
        <f>(IF(D54="",0,D54)+IF(G54="",0,G54)+IF(J54="",0,J54)+IF(M54="",0,M54)+IF(P54="",0,P54)+IF(S54="",0,S54)+IF(V54="",0,V54)+IF(Y54="",0,Y54)+IF(AB54="",0,AB54)+IF(AE54="",0,AE54)+IF(AH54="",0,AH54)+IF(AK54="",0,AK54)+IF(AN54="",0,AN54)+IF(AQ54="",0,AQ54)+IF(AT54="",0,AT54)+IF(AW54="",0,AW54))/BP54</f>
        <v>0.2633333333333333</v>
      </c>
    </row>
    <row r="55" spans="1:73" ht="13.5" customHeight="1">
      <c r="A55" t="s">
        <v>31</v>
      </c>
      <c r="B55" s="3">
        <f>IF(C55="","",RANK(C55,C$3:C$100))</f>
      </c>
      <c r="D55" s="10">
        <f>IF(C55="","",C55/D$1)</f>
      </c>
      <c r="E55" s="3">
        <f>IF(F55="","",RANK(F55,F$3:F$100))</f>
      </c>
      <c r="G55" s="2">
        <f>IF(F55="","",F55/G$1)</f>
      </c>
      <c r="H55" s="3">
        <f>IF(I55="","",RANK(I55,I$3:I$100))</f>
        <v>8</v>
      </c>
      <c r="I55">
        <v>116</v>
      </c>
      <c r="J55" s="2">
        <f>IF(I55="","",I55/J$1)</f>
        <v>0.38666666666666666</v>
      </c>
      <c r="K55" s="3">
        <f>IF(L55="","",RANK(L55,L$3:L$100))</f>
      </c>
      <c r="M55" s="2">
        <f>IF(L55="","",L55/M$1)</f>
      </c>
      <c r="N55" s="3">
        <f>IF(O55="","",RANK(O55,O$3:O$100))</f>
      </c>
      <c r="P55" s="2">
        <f>IF(O55="","",O55/P$1)</f>
      </c>
      <c r="Q55" s="3">
        <f>IF(R55="","",RANK(R55,R$3:R$100))</f>
      </c>
      <c r="S55" s="2">
        <f>IF(R55="","",R55/S$1)</f>
      </c>
      <c r="T55" s="3">
        <f>IF(U55="","",RANK(U55,U$3:U$100))</f>
      </c>
      <c r="V55" s="2">
        <f>IF(U55="","",U55/V$1)</f>
      </c>
      <c r="W55" s="14">
        <f>IF(X55="","",RANK(X55,X$3:X$100))</f>
      </c>
      <c r="Y55" s="2">
        <f>IF(X55="","",X55/Y$1)</f>
      </c>
      <c r="Z55" s="14">
        <f>IF(AA55="","",RANK(AA55,AA$3:AA$100))</f>
      </c>
      <c r="AB55" s="2">
        <f>IF(AA55="","",AA55/AB$1)</f>
      </c>
      <c r="AC55" s="14">
        <f>IF(AD55="","",RANK(AD55,AD$3:AD$100))</f>
      </c>
      <c r="AE55" s="2">
        <f>IF(AD55="","",AD55/AE$1)</f>
      </c>
      <c r="AF55" s="14">
        <f>IF(AG55="","",RANK(AG55,AG$3:AG$100))</f>
      </c>
      <c r="AH55" s="2">
        <f>IF(AG55="","",AG55/AH$1)</f>
      </c>
      <c r="AK55" s="2">
        <f>IF(AJ55="","",AJ55/AK$1)</f>
      </c>
      <c r="AN55" s="2">
        <f>IF(AM55="","",AM55/AN$1)</f>
      </c>
      <c r="AO55" s="14">
        <f>IF(AP55="","",RANK(AP55,AP$3:AP$100))</f>
      </c>
      <c r="AQ55" s="2">
        <f>IF(AP55="","",AP55/AQ$1)</f>
      </c>
      <c r="AR55" s="14">
        <f>IF(AS55="","",RANK(AS55,AS$3:AS$100))</f>
      </c>
      <c r="AT55" s="2">
        <f>IF(AS55="","",AS55/AT$1)</f>
      </c>
      <c r="AU55" s="14">
        <f>IF(AV55="","",RANK(AV55,AV$3:AV$100))</f>
      </c>
      <c r="AW55" s="2">
        <f>IF(AV55="","",AV55/AW$1)</f>
      </c>
      <c r="AY55" s="3">
        <f>IF(OR(B55="",B55&gt;10),"",11-B55)</f>
      </c>
      <c r="AZ55" s="3">
        <f>IF(OR(E55="",E55&gt;10),"",11-E55)</f>
      </c>
      <c r="BA55" s="3">
        <f>IF(OR(H55="",H55&gt;10),"",11-H55)</f>
        <v>3</v>
      </c>
      <c r="BB55" s="3">
        <f>IF(OR(K55="",K55&gt;10),"",11-K55)</f>
      </c>
      <c r="BC55" s="3">
        <f>IF(OR(N55="",N55&gt;10),"",11-N55)</f>
      </c>
      <c r="BD55" s="3">
        <f>IF(OR(Q55="",Q55&gt;10),"",11-Q55)</f>
      </c>
      <c r="BE55" s="3">
        <f>IF(OR(T55="",T55&gt;10),"",11-T55)</f>
      </c>
      <c r="BF55" s="3">
        <f>IF(OR(W55="",W55&gt;10),"",11-W55)</f>
      </c>
      <c r="BG55" s="3">
        <f>IF(OR(Z55="",Z55&gt;10),"",11-Z55)</f>
      </c>
      <c r="BH55" s="3">
        <f>IF(OR(AC55="",AC55&gt;10),"",11-AC55)</f>
      </c>
      <c r="BI55" s="3">
        <f>IF(OR(AF55="",AF55&gt;10),"",11-AF55)</f>
      </c>
      <c r="BJ55" s="3">
        <f>IF(OR(AI55="",AI55&gt;10),"",11-AI55)</f>
      </c>
      <c r="BK55" s="3">
        <f>IF(OR(AO55="",AO55&gt;10),"",11-AO55)</f>
      </c>
      <c r="BL55" s="3">
        <f>IF(OR(AO55="",AO55&gt;10),"",11-AO55)</f>
      </c>
      <c r="BM55" s="3">
        <f>IF(OR(AP55="",AP55&gt;10),"",11-AP55)</f>
      </c>
      <c r="BN55" s="3">
        <f>IF(OR(AU55="",AU55&gt;10),"",11-AU55)</f>
      </c>
      <c r="BP55">
        <f>COUNT(B55,E55,H55,K55,N55,Q55,T55,W55,Z55,AC55,AF55,AI55,AL55,AO55,AR55,AU55)</f>
        <v>1</v>
      </c>
      <c r="BQ55">
        <f>C55+F55+I55+L55+O55+R55+U55+X55+AA55+AD55+AG55+AJ55+AM55+AP55+AS55+AV55</f>
        <v>116</v>
      </c>
      <c r="BR55" s="2">
        <f>BQ55/BR$1</f>
        <v>0.023868312757201648</v>
      </c>
      <c r="BS55">
        <f>COUNT(AY55:BN55)</f>
        <v>1</v>
      </c>
      <c r="BT55">
        <f>SUM(AY55:BN55)</f>
        <v>3</v>
      </c>
      <c r="BU55" s="2">
        <f>(IF(D55="",0,D55)+IF(G55="",0,G55)+IF(J55="",0,J55)+IF(M55="",0,M55)+IF(P55="",0,P55)+IF(S55="",0,S55)+IF(V55="",0,V55)+IF(Y55="",0,Y55)+IF(AB55="",0,AB55)+IF(AE55="",0,AE55)+IF(AH55="",0,AH55)+IF(AK55="",0,AK55)+IF(AN55="",0,AN55)+IF(AQ55="",0,AQ55)+IF(AT55="",0,AT55)+IF(AW55="",0,AW55))/BP55</f>
        <v>0.38666666666666666</v>
      </c>
    </row>
    <row r="56" spans="1:73" ht="13.5" customHeight="1">
      <c r="A56" t="s">
        <v>153</v>
      </c>
      <c r="B56" s="3">
        <f>IF(C56="","",RANK(C56,C$3:C$100))</f>
      </c>
      <c r="D56" s="10">
        <f>IF(C56="","",C56/D$1)</f>
      </c>
      <c r="E56" s="3">
        <f>IF(F56="","",RANK(F56,F$3:F$100))</f>
      </c>
      <c r="G56" s="2">
        <f>IF(F56="","",F56/G$1)</f>
      </c>
      <c r="H56" s="3">
        <f>IF(I56="","",RANK(I56,I$3:I$100))</f>
      </c>
      <c r="J56" s="2">
        <f>IF(I56="","",I56/J$1)</f>
      </c>
      <c r="K56" s="3">
        <f>IF(L56="","",RANK(L56,L$3:L$100))</f>
      </c>
      <c r="M56" s="2">
        <f>IF(L56="","",L56/M$1)</f>
      </c>
      <c r="N56" s="3">
        <f>IF(O56="","",RANK(O56,O$3:O$100))</f>
      </c>
      <c r="P56" s="2">
        <f>IF(O56="","",O56/P$1)</f>
      </c>
      <c r="Q56" s="3">
        <f>IF(R56="","",RANK(R56,R$3:R$100))</f>
      </c>
      <c r="S56" s="2">
        <f>IF(R56="","",R56/S$1)</f>
      </c>
      <c r="T56" s="3">
        <f>IF(U56="","",RANK(U56,U$3:U$100))</f>
      </c>
      <c r="V56" s="2">
        <f>IF(U56="","",U56/V$1)</f>
      </c>
      <c r="W56" s="14">
        <f>IF(X56="","",RANK(X56,X$3:X$100))</f>
      </c>
      <c r="Y56" s="2">
        <f>IF(X56="","",X56/Y$1)</f>
      </c>
      <c r="Z56" s="14">
        <f>IF(AA56="","",RANK(AA56,AA$3:AA$100))</f>
      </c>
      <c r="AB56" s="2">
        <f>IF(AA56="","",AA56/AB$1)</f>
      </c>
      <c r="AC56" s="14">
        <f>IF(AD56="","",RANK(AD56,AD$3:AD$100))</f>
      </c>
      <c r="AE56" s="2">
        <f>IF(AD56="","",AD56/AE$1)</f>
      </c>
      <c r="AF56" s="14">
        <f>IF(AG56="","",RANK(AG56,AG$3:AG$100))</f>
      </c>
      <c r="AH56" s="2">
        <f>IF(AG56="","",AG56/AH$1)</f>
      </c>
      <c r="AK56" s="2">
        <f>IF(AJ56="","",AJ56/AK$1)</f>
      </c>
      <c r="AN56" s="2">
        <f>IF(AM56="","",AM56/AN$1)</f>
      </c>
      <c r="AO56" s="14">
        <f>IF(AP56="","",RANK(AP56,AP$3:AP$100))</f>
        <v>26</v>
      </c>
      <c r="AP56" s="59">
        <v>112</v>
      </c>
      <c r="AQ56" s="2">
        <f>IF(AP56="","",AP56/AQ$1)</f>
        <v>0.3027027027027027</v>
      </c>
      <c r="AR56" s="14">
        <f>IF(AS56="","",RANK(AS56,AS$3:AS$100))</f>
      </c>
      <c r="AT56" s="2">
        <f>IF(AS56="","",AS56/AT$1)</f>
      </c>
      <c r="AU56" s="14">
        <f>IF(AV56="","",RANK(AV56,AV$3:AV$100))</f>
      </c>
      <c r="AW56" s="2">
        <f>IF(AV56="","",AV56/AW$1)</f>
      </c>
      <c r="AY56" s="3">
        <f>IF(OR(B56="",B56&gt;10),"",11-B56)</f>
      </c>
      <c r="AZ56" s="3">
        <f>IF(OR(E56="",E56&gt;10),"",11-E56)</f>
      </c>
      <c r="BA56" s="3">
        <f>IF(OR(H56="",H56&gt;10),"",11-H56)</f>
      </c>
      <c r="BB56" s="3">
        <f>IF(OR(K56="",K56&gt;10),"",11-K56)</f>
      </c>
      <c r="BC56" s="3">
        <f>IF(OR(N56="",N56&gt;10),"",11-N56)</f>
      </c>
      <c r="BD56" s="3">
        <f>IF(OR(Q56="",Q56&gt;10),"",11-Q56)</f>
      </c>
      <c r="BE56" s="3">
        <f>IF(OR(T56="",T56&gt;10),"",11-T56)</f>
      </c>
      <c r="BF56" s="3">
        <f>IF(OR(W56="",W56&gt;10),"",11-W56)</f>
      </c>
      <c r="BG56" s="3">
        <f>IF(OR(Z56="",Z56&gt;10),"",11-Z56)</f>
      </c>
      <c r="BH56" s="3">
        <f>IF(OR(AC56="",AC56&gt;10),"",11-AC56)</f>
      </c>
      <c r="BI56" s="3">
        <f>IF(OR(AF56="",AF56&gt;10),"",11-AF56)</f>
      </c>
      <c r="BJ56" s="3">
        <f>IF(OR(AI56="",AI56&gt;10),"",11-AI56)</f>
      </c>
      <c r="BK56" s="3">
        <f>IF(OR(AO56="",AO56&gt;10),"",11-AO56)</f>
      </c>
      <c r="BL56" s="3">
        <f>IF(OR(AO56="",AO56&gt;10),"",11-AO56)</f>
      </c>
      <c r="BM56" s="3">
        <f>IF(OR(AP56="",AP56&gt;10),"",11-AP56)</f>
      </c>
      <c r="BN56" s="3">
        <f>IF(OR(AU56="",AU56&gt;10),"",11-AU56)</f>
      </c>
      <c r="BP56">
        <f>COUNT(B56,E56,H56,K56,N56,Q56,T56,W56,Z56,AC56,AF56,AI56,AL56,AO56,AR56,AU56)</f>
        <v>1</v>
      </c>
      <c r="BQ56">
        <f>C56+F56+I56+L56+O56+R56+U56+X56+AA56+AD56+AG56+AJ56+AM56+AP56+AS56+AV56</f>
        <v>112</v>
      </c>
      <c r="BR56" s="2">
        <f>BQ56/BR$1</f>
        <v>0.023045267489711935</v>
      </c>
      <c r="BS56">
        <f>COUNT(AY56:BN56)</f>
        <v>0</v>
      </c>
      <c r="BT56">
        <f>SUM(AY56:BN56)</f>
        <v>0</v>
      </c>
      <c r="BU56" s="2">
        <f>(IF(D56="",0,D56)+IF(G56="",0,G56)+IF(J56="",0,J56)+IF(M56="",0,M56)+IF(P56="",0,P56)+IF(S56="",0,S56)+IF(V56="",0,V56)+IF(Y56="",0,Y56)+IF(AB56="",0,AB56)+IF(AE56="",0,AE56)+IF(AH56="",0,AH56)+IF(AK56="",0,AK56)+IF(AN56="",0,AN56)+IF(AQ56="",0,AQ56)+IF(AT56="",0,AT56)+IF(AW56="",0,AW56))/BP56</f>
        <v>0.3027027027027027</v>
      </c>
    </row>
    <row r="57" spans="1:73" ht="13.5" customHeight="1">
      <c r="A57" t="s">
        <v>154</v>
      </c>
      <c r="B57" s="3">
        <f>IF(C57="","",RANK(C57,C$3:C$100))</f>
      </c>
      <c r="D57" s="10">
        <f>IF(C57="","",C57/D$1)</f>
      </c>
      <c r="E57" s="3">
        <f>IF(F57="","",RANK(F57,F$3:F$100))</f>
      </c>
      <c r="G57" s="2">
        <f>IF(F57="","",F57/G$1)</f>
      </c>
      <c r="H57" s="3">
        <f>IF(I57="","",RANK(I57,I$3:I$100))</f>
      </c>
      <c r="J57" s="2">
        <f>IF(I57="","",I57/J$1)</f>
      </c>
      <c r="K57" s="3">
        <f>IF(L57="","",RANK(L57,L$3:L$100))</f>
      </c>
      <c r="M57" s="2">
        <f>IF(L57="","",L57/M$1)</f>
      </c>
      <c r="N57" s="3">
        <f>IF(O57="","",RANK(O57,O$3:O$100))</f>
      </c>
      <c r="P57" s="2">
        <f>IF(O57="","",O57/P$1)</f>
      </c>
      <c r="Q57" s="3">
        <f>IF(R57="","",RANK(R57,R$3:R$100))</f>
      </c>
      <c r="S57" s="2">
        <f>IF(R57="","",R57/S$1)</f>
      </c>
      <c r="T57" s="3">
        <f>IF(U57="","",RANK(U57,U$3:U$100))</f>
      </c>
      <c r="V57" s="2">
        <f>IF(U57="","",U57/V$1)</f>
      </c>
      <c r="W57" s="14">
        <f>IF(X57="","",RANK(X57,X$3:X$100))</f>
      </c>
      <c r="Y57" s="2">
        <f>IF(X57="","",X57/Y$1)</f>
      </c>
      <c r="Z57" s="14">
        <f>IF(AA57="","",RANK(AA57,AA$3:AA$100))</f>
      </c>
      <c r="AB57" s="2">
        <f>IF(AA57="","",AA57/AB$1)</f>
      </c>
      <c r="AC57" s="14">
        <f>IF(AD57="","",RANK(AD57,AD$3:AD$100))</f>
      </c>
      <c r="AE57" s="2">
        <f>IF(AD57="","",AD57/AE$1)</f>
      </c>
      <c r="AF57" s="14">
        <f>IF(AG57="","",RANK(AG57,AG$3:AG$100))</f>
      </c>
      <c r="AH57" s="2">
        <f>IF(AG57="","",AG57/AH$1)</f>
      </c>
      <c r="AK57" s="2">
        <f>IF(AJ57="","",AJ57/AK$1)</f>
      </c>
      <c r="AN57" s="2">
        <f>IF(AM57="","",AM57/AN$1)</f>
      </c>
      <c r="AO57" s="14">
        <f>IF(AP57="","",RANK(AP57,AP$3:AP$100))</f>
        <v>27</v>
      </c>
      <c r="AP57" s="59">
        <v>111</v>
      </c>
      <c r="AQ57" s="2">
        <f>IF(AP57="","",AP57/AQ$1)</f>
        <v>0.3</v>
      </c>
      <c r="AR57" s="14">
        <f>IF(AS57="","",RANK(AS57,AS$3:AS$100))</f>
      </c>
      <c r="AT57" s="2">
        <f>IF(AS57="","",AS57/AT$1)</f>
      </c>
      <c r="AU57" s="14">
        <f>IF(AV57="","",RANK(AV57,AV$3:AV$100))</f>
      </c>
      <c r="AW57" s="2">
        <f>IF(AV57="","",AV57/AW$1)</f>
      </c>
      <c r="AY57" s="3">
        <f>IF(OR(B57="",B57&gt;10),"",11-B57)</f>
      </c>
      <c r="AZ57" s="3">
        <f>IF(OR(E57="",E57&gt;10),"",11-E57)</f>
      </c>
      <c r="BA57" s="3">
        <f>IF(OR(H57="",H57&gt;10),"",11-H57)</f>
      </c>
      <c r="BB57" s="3">
        <f>IF(OR(K57="",K57&gt;10),"",11-K57)</f>
      </c>
      <c r="BC57" s="3">
        <f>IF(OR(N57="",N57&gt;10),"",11-N57)</f>
      </c>
      <c r="BD57" s="3">
        <f>IF(OR(Q57="",Q57&gt;10),"",11-Q57)</f>
      </c>
      <c r="BE57" s="3">
        <f>IF(OR(T57="",T57&gt;10),"",11-T57)</f>
      </c>
      <c r="BF57" s="3">
        <f>IF(OR(W57="",W57&gt;10),"",11-W57)</f>
      </c>
      <c r="BG57" s="3">
        <f>IF(OR(Z57="",Z57&gt;10),"",11-Z57)</f>
      </c>
      <c r="BH57" s="3">
        <f>IF(OR(AC57="",AC57&gt;10),"",11-AC57)</f>
      </c>
      <c r="BI57" s="3">
        <f>IF(OR(AF57="",AF57&gt;10),"",11-AF57)</f>
      </c>
      <c r="BJ57" s="3">
        <f>IF(OR(AI57="",AI57&gt;10),"",11-AI57)</f>
      </c>
      <c r="BK57" s="3">
        <f>IF(OR(AO57="",AO57&gt;10),"",11-AO57)</f>
      </c>
      <c r="BL57" s="3">
        <f>IF(OR(AO57="",AO57&gt;10),"",11-AO57)</f>
      </c>
      <c r="BM57" s="3">
        <f>IF(OR(AP57="",AP57&gt;10),"",11-AP57)</f>
      </c>
      <c r="BN57" s="3">
        <f>IF(OR(AU57="",AU57&gt;10),"",11-AU57)</f>
      </c>
      <c r="BP57">
        <f>COUNT(B57,E57,H57,K57,N57,Q57,T57,W57,Z57,AC57,AF57,AI57,AL57,AO57,AR57,AU57)</f>
        <v>1</v>
      </c>
      <c r="BQ57">
        <f>C57+F57+I57+L57+O57+R57+U57+X57+AA57+AD57+AG57+AJ57+AM57+AP57+AS57+AV57</f>
        <v>111</v>
      </c>
      <c r="BR57" s="2">
        <f>BQ57/BR$1</f>
        <v>0.022839506172839506</v>
      </c>
      <c r="BS57">
        <f>COUNT(AY57:BN57)</f>
        <v>0</v>
      </c>
      <c r="BT57">
        <f>SUM(AY57:BN57)</f>
        <v>0</v>
      </c>
      <c r="BU57" s="2">
        <f>(IF(D57="",0,D57)+IF(G57="",0,G57)+IF(J57="",0,J57)+IF(M57="",0,M57)+IF(P57="",0,P57)+IF(S57="",0,S57)+IF(V57="",0,V57)+IF(Y57="",0,Y57)+IF(AB57="",0,AB57)+IF(AE57="",0,AE57)+IF(AH57="",0,AH57)+IF(AK57="",0,AK57)+IF(AN57="",0,AN57)+IF(AQ57="",0,AQ57)+IF(AT57="",0,AT57)+IF(AW57="",0,AW57))/BP57</f>
        <v>0.3</v>
      </c>
    </row>
    <row r="58" spans="1:73" ht="13.5" customHeight="1">
      <c r="A58" t="s">
        <v>155</v>
      </c>
      <c r="B58" s="3">
        <f>IF(C58="","",RANK(C58,C$3:C$100))</f>
      </c>
      <c r="D58" s="10">
        <f>IF(C58="","",C58/D$1)</f>
      </c>
      <c r="E58" s="3">
        <f>IF(F58="","",RANK(F58,F$3:F$100))</f>
      </c>
      <c r="G58" s="2">
        <f>IF(F58="","",F58/G$1)</f>
      </c>
      <c r="H58" s="3">
        <f>IF(I58="","",RANK(I58,I$3:I$100))</f>
      </c>
      <c r="J58" s="2">
        <f>IF(I58="","",I58/J$1)</f>
      </c>
      <c r="K58" s="3">
        <f>IF(L58="","",RANK(L58,L$3:L$100))</f>
      </c>
      <c r="M58" s="2">
        <f>IF(L58="","",L58/M$1)</f>
      </c>
      <c r="N58" s="3">
        <f>IF(O58="","",RANK(O58,O$3:O$100))</f>
      </c>
      <c r="P58" s="2">
        <f>IF(O58="","",O58/P$1)</f>
      </c>
      <c r="Q58" s="3">
        <f>IF(R58="","",RANK(R58,R$3:R$100))</f>
      </c>
      <c r="S58" s="2">
        <f>IF(R58="","",R58/S$1)</f>
      </c>
      <c r="T58" s="3">
        <f>IF(U58="","",RANK(U58,U$3:U$100))</f>
      </c>
      <c r="V58" s="2">
        <f>IF(U58="","",U58/V$1)</f>
      </c>
      <c r="W58" s="14">
        <f>IF(X58="","",RANK(X58,X$3:X$100))</f>
      </c>
      <c r="Y58" s="2">
        <f>IF(X58="","",X58/Y$1)</f>
      </c>
      <c r="Z58" s="14">
        <f>IF(AA58="","",RANK(AA58,AA$3:AA$100))</f>
      </c>
      <c r="AB58" s="2">
        <f>IF(AA58="","",AA58/AB$1)</f>
      </c>
      <c r="AC58" s="14">
        <f>IF(AD58="","",RANK(AD58,AD$3:AD$100))</f>
      </c>
      <c r="AE58" s="2">
        <f>IF(AD58="","",AD58/AE$1)</f>
      </c>
      <c r="AF58" s="14">
        <f>IF(AG58="","",RANK(AG58,AG$3:AG$100))</f>
      </c>
      <c r="AH58" s="2">
        <f>IF(AG58="","",AG58/AH$1)</f>
      </c>
      <c r="AK58" s="2">
        <f>IF(AJ58="","",AJ58/AK$1)</f>
      </c>
      <c r="AN58" s="2">
        <f>IF(AM58="","",AM58/AN$1)</f>
      </c>
      <c r="AO58" s="14">
        <f>IF(AP58="","",RANK(AP58,AP$3:AP$100))</f>
        <v>28</v>
      </c>
      <c r="AP58" s="59">
        <v>110</v>
      </c>
      <c r="AQ58" s="2">
        <f>IF(AP58="","",AP58/AQ$1)</f>
        <v>0.2972972972972973</v>
      </c>
      <c r="AR58" s="14">
        <f>IF(AS58="","",RANK(AS58,AS$3:AS$100))</f>
      </c>
      <c r="AT58" s="2">
        <f>IF(AS58="","",AS58/AT$1)</f>
      </c>
      <c r="AU58" s="14">
        <f>IF(AV58="","",RANK(AV58,AV$3:AV$100))</f>
      </c>
      <c r="AW58" s="2">
        <f>IF(AV58="","",AV58/AW$1)</f>
      </c>
      <c r="AY58" s="3">
        <f>IF(OR(B58="",B58&gt;10),"",11-B58)</f>
      </c>
      <c r="AZ58" s="3">
        <f>IF(OR(E58="",E58&gt;10),"",11-E58)</f>
      </c>
      <c r="BA58" s="3">
        <f>IF(OR(H58="",H58&gt;10),"",11-H58)</f>
      </c>
      <c r="BB58" s="3">
        <f>IF(OR(K58="",K58&gt;10),"",11-K58)</f>
      </c>
      <c r="BC58" s="3">
        <f>IF(OR(N58="",N58&gt;10),"",11-N58)</f>
      </c>
      <c r="BD58" s="3">
        <f>IF(OR(Q58="",Q58&gt;10),"",11-Q58)</f>
      </c>
      <c r="BE58" s="3">
        <f>IF(OR(T58="",T58&gt;10),"",11-T58)</f>
      </c>
      <c r="BF58" s="3">
        <f>IF(OR(W58="",W58&gt;10),"",11-W58)</f>
      </c>
      <c r="BG58" s="3">
        <f>IF(OR(Z58="",Z58&gt;10),"",11-Z58)</f>
      </c>
      <c r="BH58" s="3">
        <f>IF(OR(AC58="",AC58&gt;10),"",11-AC58)</f>
      </c>
      <c r="BI58" s="3">
        <f>IF(OR(AF58="",AF58&gt;10),"",11-AF58)</f>
      </c>
      <c r="BJ58" s="3">
        <f>IF(OR(AI58="",AI58&gt;10),"",11-AI58)</f>
      </c>
      <c r="BK58" s="3">
        <f>IF(OR(AO58="",AO58&gt;10),"",11-AO58)</f>
      </c>
      <c r="BL58" s="3">
        <f>IF(OR(AO58="",AO58&gt;10),"",11-AO58)</f>
      </c>
      <c r="BM58" s="3">
        <f>IF(OR(AP58="",AP58&gt;10),"",11-AP58)</f>
      </c>
      <c r="BN58" s="3">
        <f>IF(OR(AU58="",AU58&gt;10),"",11-AU58)</f>
      </c>
      <c r="BP58">
        <f>COUNT(B58,E58,H58,K58,N58,Q58,T58,W58,Z58,AC58,AF58,AI58,AL58,AO58,AR58,AU58)</f>
        <v>1</v>
      </c>
      <c r="BQ58">
        <f>C58+F58+I58+L58+O58+R58+U58+X58+AA58+AD58+AG58+AJ58+AM58+AP58+AS58+AV58</f>
        <v>110</v>
      </c>
      <c r="BR58" s="2">
        <f>BQ58/BR$1</f>
        <v>0.02263374485596708</v>
      </c>
      <c r="BS58">
        <f>COUNT(AY58:BN58)</f>
        <v>0</v>
      </c>
      <c r="BT58">
        <f>SUM(AY58:BN58)</f>
        <v>0</v>
      </c>
      <c r="BU58" s="2">
        <f>(IF(D58="",0,D58)+IF(G58="",0,G58)+IF(J58="",0,J58)+IF(M58="",0,M58)+IF(P58="",0,P58)+IF(S58="",0,S58)+IF(V58="",0,V58)+IF(Y58="",0,Y58)+IF(AB58="",0,AB58)+IF(AE58="",0,AE58)+IF(AH58="",0,AH58)+IF(AK58="",0,AK58)+IF(AN58="",0,AN58)+IF(AQ58="",0,AQ58)+IF(AT58="",0,AT58)+IF(AW58="",0,AW58))/BP58</f>
        <v>0.2972972972972973</v>
      </c>
    </row>
    <row r="59" spans="1:73" ht="13.5" customHeight="1">
      <c r="A59" t="s">
        <v>135</v>
      </c>
      <c r="AI59" s="14">
        <v>12</v>
      </c>
      <c r="AJ59">
        <v>106</v>
      </c>
      <c r="AK59" s="2">
        <f>IF(AJ59="","",AJ59/AK$1)</f>
        <v>0.2864864864864865</v>
      </c>
      <c r="AN59" s="2">
        <f>IF(AM59="","",AM59/AN$1)</f>
      </c>
      <c r="AO59" s="14">
        <f>IF(AP59="","",RANK(AP59,AP$3:AP$100))</f>
      </c>
      <c r="AQ59" s="2">
        <f>IF(AP59="","",AP59/AQ$1)</f>
      </c>
      <c r="AY59" s="3">
        <f>IF(OR(B59="",B59&gt;10),"",11-B59)</f>
      </c>
      <c r="AZ59" s="3">
        <f>IF(OR(E59="",E59&gt;10),"",11-E59)</f>
      </c>
      <c r="BA59" s="3">
        <f>IF(OR(H59="",H59&gt;10),"",11-H59)</f>
      </c>
      <c r="BB59" s="3">
        <f>IF(OR(K59="",K59&gt;10),"",11-K59)</f>
      </c>
      <c r="BC59" s="3">
        <f>IF(OR(N59="",N59&gt;10),"",11-N59)</f>
      </c>
      <c r="BD59" s="3">
        <f>IF(OR(Q59="",Q59&gt;10),"",11-Q59)</f>
      </c>
      <c r="BE59" s="3">
        <f>IF(OR(T59="",T59&gt;10),"",11-T59)</f>
      </c>
      <c r="BF59" s="3">
        <f>IF(OR(W59="",W59&gt;10),"",11-W59)</f>
      </c>
      <c r="BG59" s="3">
        <f>IF(OR(Z59="",Z59&gt;10),"",11-Z59)</f>
      </c>
      <c r="BH59" s="3">
        <f>IF(OR(AC59="",AC59&gt;10),"",11-AC59)</f>
      </c>
      <c r="BI59" s="3">
        <f>IF(OR(AF59="",AF59&gt;10),"",11-AF59)</f>
      </c>
      <c r="BJ59" s="3">
        <f>IF(OR(AI59="",AI59&gt;10),"",11-AI59)</f>
      </c>
      <c r="BK59" s="3">
        <f>IF(OR(AO59="",AO59&gt;10),"",11-AO59)</f>
      </c>
      <c r="BL59" s="3">
        <f>IF(OR(AO59="",AO59&gt;10),"",11-AO59)</f>
      </c>
      <c r="BM59" s="3">
        <f>IF(OR(AP59="",AP59&gt;10),"",11-AP59)</f>
      </c>
      <c r="BN59" s="3">
        <f>IF(OR(AU59="",AU59&gt;10),"",11-AU59)</f>
      </c>
      <c r="BP59">
        <f>COUNT(B59,E59,H59,K59,N59,Q59,T59,W59,Z59,AC59,AF59,AI59,AL59,AO59,AR59,AU59)</f>
        <v>1</v>
      </c>
      <c r="BQ59">
        <f>C59+F59+I59+L59+O59+R59+U59+X59+AA59+AD59+AG59+AJ59+AM59+AP59+AS59+AV59</f>
        <v>106</v>
      </c>
      <c r="BR59" s="2">
        <f>BQ59/BR$1</f>
        <v>0.021810699588477367</v>
      </c>
      <c r="BS59">
        <f>COUNT(AY59:BN59)</f>
        <v>0</v>
      </c>
      <c r="BT59">
        <f>SUM(AY59:BN59)</f>
        <v>0</v>
      </c>
      <c r="BU59" s="2">
        <f>(IF(D59="",0,D59)+IF(G59="",0,G59)+IF(J59="",0,J59)+IF(M59="",0,M59)+IF(P59="",0,P59)+IF(S59="",0,S59)+IF(V59="",0,V59)+IF(Y59="",0,Y59)+IF(AB59="",0,AB59)+IF(AE59="",0,AE59)+IF(AH59="",0,AH59)+IF(AK59="",0,AK59)+IF(AN59="",0,AN59)+IF(AQ59="",0,AQ59)+IF(AT59="",0,AT59)+IF(AW59="",0,AW59))/BP59</f>
        <v>0.2864864864864865</v>
      </c>
    </row>
    <row r="60" spans="1:73" ht="13.5" customHeight="1">
      <c r="A60" t="s">
        <v>136</v>
      </c>
      <c r="AI60" s="14">
        <v>14</v>
      </c>
      <c r="AJ60">
        <v>103</v>
      </c>
      <c r="AK60" s="2">
        <f>IF(AJ60="","",AJ60/AK$1)</f>
        <v>0.27837837837837837</v>
      </c>
      <c r="AN60" s="2">
        <f>IF(AM60="","",AM60/AN$1)</f>
      </c>
      <c r="AO60" s="14">
        <f>IF(AP60="","",RANK(AP60,AP$3:AP$100))</f>
      </c>
      <c r="AQ60" s="2">
        <f>IF(AP60="","",AP60/AQ$1)</f>
      </c>
      <c r="AY60" s="3">
        <f>IF(OR(B60="",B60&gt;10),"",11-B60)</f>
      </c>
      <c r="AZ60" s="3">
        <f>IF(OR(E60="",E60&gt;10),"",11-E60)</f>
      </c>
      <c r="BA60" s="3">
        <f>IF(OR(H60="",H60&gt;10),"",11-H60)</f>
      </c>
      <c r="BB60" s="3">
        <f>IF(OR(K60="",K60&gt;10),"",11-K60)</f>
      </c>
      <c r="BC60" s="3">
        <f>IF(OR(N60="",N60&gt;10),"",11-N60)</f>
      </c>
      <c r="BD60" s="3">
        <f>IF(OR(Q60="",Q60&gt;10),"",11-Q60)</f>
      </c>
      <c r="BE60" s="3">
        <f>IF(OR(T60="",T60&gt;10),"",11-T60)</f>
      </c>
      <c r="BF60" s="3">
        <f>IF(OR(W60="",W60&gt;10),"",11-W60)</f>
      </c>
      <c r="BG60" s="3">
        <f>IF(OR(Z60="",Z60&gt;10),"",11-Z60)</f>
      </c>
      <c r="BH60" s="3">
        <f>IF(OR(AC60="",AC60&gt;10),"",11-AC60)</f>
      </c>
      <c r="BI60" s="3">
        <f>IF(OR(AF60="",AF60&gt;10),"",11-AF60)</f>
      </c>
      <c r="BJ60" s="3">
        <f>IF(OR(AI60="",AI60&gt;10),"",11-AI60)</f>
      </c>
      <c r="BK60" s="3">
        <f>IF(OR(AO60="",AO60&gt;10),"",11-AO60)</f>
      </c>
      <c r="BL60" s="3">
        <f>IF(OR(AO60="",AO60&gt;10),"",11-AO60)</f>
      </c>
      <c r="BM60" s="3">
        <f>IF(OR(AP60="",AP60&gt;10),"",11-AP60)</f>
      </c>
      <c r="BN60" s="3">
        <f>IF(OR(AU60="",AU60&gt;10),"",11-AU60)</f>
      </c>
      <c r="BP60">
        <f>COUNT(B60,E60,H60,K60,N60,Q60,T60,W60,Z60,AC60,AF60,AI60,AL60,AO60,AR60,AU60)</f>
        <v>1</v>
      </c>
      <c r="BQ60">
        <f>C60+F60+I60+L60+O60+R60+U60+X60+AA60+AD60+AG60+AJ60+AM60+AP60+AS60+AV60</f>
        <v>103</v>
      </c>
      <c r="BR60" s="2">
        <f>BQ60/BR$1</f>
        <v>0.02119341563786008</v>
      </c>
      <c r="BS60">
        <f>COUNT(AY60:BN60)</f>
        <v>0</v>
      </c>
      <c r="BT60">
        <f>SUM(AY60:BN60)</f>
        <v>0</v>
      </c>
      <c r="BU60" s="2">
        <f>(IF(D60="",0,D60)+IF(G60="",0,G60)+IF(J60="",0,J60)+IF(M60="",0,M60)+IF(P60="",0,P60)+IF(S60="",0,S60)+IF(V60="",0,V60)+IF(Y60="",0,Y60)+IF(AB60="",0,AB60)+IF(AE60="",0,AE60)+IF(AH60="",0,AH60)+IF(AK60="",0,AK60)+IF(AN60="",0,AN60)+IF(AQ60="",0,AQ60)+IF(AT60="",0,AT60)+IF(AW60="",0,AW60))/BP60</f>
        <v>0.27837837837837837</v>
      </c>
    </row>
    <row r="61" spans="1:73" ht="13.5" customHeight="1">
      <c r="A61" t="s">
        <v>156</v>
      </c>
      <c r="B61" s="3">
        <f>IF(C61="","",RANK(C61,C$3:C$100))</f>
      </c>
      <c r="D61" s="10">
        <f>IF(C61="","",C61/D$1)</f>
      </c>
      <c r="E61" s="3">
        <f>IF(F61="","",RANK(F61,F$3:F$100))</f>
      </c>
      <c r="G61" s="2">
        <f>IF(F61="","",F61/G$1)</f>
      </c>
      <c r="H61" s="3">
        <f>IF(I61="","",RANK(I61,I$3:I$100))</f>
      </c>
      <c r="J61" s="2">
        <f>IF(I61="","",I61/J$1)</f>
      </c>
      <c r="K61" s="3">
        <f>IF(L61="","",RANK(L61,L$3:L$100))</f>
      </c>
      <c r="M61" s="2">
        <f>IF(L61="","",L61/M$1)</f>
      </c>
      <c r="N61" s="3">
        <f>IF(O61="","",RANK(O61,O$3:O$100))</f>
      </c>
      <c r="P61" s="2">
        <f>IF(O61="","",O61/P$1)</f>
      </c>
      <c r="Q61" s="3">
        <f>IF(R61="","",RANK(R61,R$3:R$100))</f>
      </c>
      <c r="S61" s="2">
        <f>IF(R61="","",R61/S$1)</f>
      </c>
      <c r="T61" s="3">
        <f>IF(U61="","",RANK(U61,U$3:U$100))</f>
      </c>
      <c r="V61" s="2">
        <f>IF(U61="","",U61/V$1)</f>
      </c>
      <c r="W61" s="14">
        <f>IF(X61="","",RANK(X61,X$3:X$100))</f>
      </c>
      <c r="Y61" s="2">
        <f>IF(X61="","",X61/Y$1)</f>
      </c>
      <c r="Z61" s="14">
        <f>IF(AA61="","",RANK(AA61,AA$3:AA$100))</f>
      </c>
      <c r="AB61" s="2">
        <f>IF(AA61="","",AA61/AB$1)</f>
      </c>
      <c r="AC61" s="14">
        <f>IF(AD61="","",RANK(AD61,AD$3:AD$100))</f>
      </c>
      <c r="AE61" s="2">
        <f>IF(AD61="","",AD61/AE$1)</f>
      </c>
      <c r="AF61" s="14">
        <f>IF(AG61="","",RANK(AG61,AG$3:AG$100))</f>
      </c>
      <c r="AH61" s="2">
        <f>IF(AG61="","",AG61/AH$1)</f>
      </c>
      <c r="AK61" s="2">
        <f>IF(AJ61="","",AJ61/AK$1)</f>
      </c>
      <c r="AN61" s="2">
        <f>IF(AM61="","",AM61/AN$1)</f>
      </c>
      <c r="AO61" s="14">
        <f>IF(AP61="","",RANK(AP61,AP$3:AP$100))</f>
        <v>30</v>
      </c>
      <c r="AP61" s="59">
        <v>101</v>
      </c>
      <c r="AQ61" s="2">
        <f>IF(AP61="","",AP61/AQ$1)</f>
        <v>0.27297297297297296</v>
      </c>
      <c r="AR61" s="14">
        <f>IF(AS61="","",RANK(AS61,AS$3:AS$100))</f>
      </c>
      <c r="AT61" s="2">
        <f>IF(AS61="","",AS61/AT$1)</f>
      </c>
      <c r="AU61" s="14">
        <f>IF(AV61="","",RANK(AV61,AV$3:AV$100))</f>
      </c>
      <c r="AW61" s="2">
        <f>IF(AV61="","",AV61/AW$1)</f>
      </c>
      <c r="AY61" s="3">
        <f>IF(OR(B61="",B61&gt;10),"",11-B61)</f>
      </c>
      <c r="AZ61" s="3">
        <f>IF(OR(E61="",E61&gt;10),"",11-E61)</f>
      </c>
      <c r="BA61" s="3">
        <f>IF(OR(H61="",H61&gt;10),"",11-H61)</f>
      </c>
      <c r="BB61" s="3">
        <f>IF(OR(K61="",K61&gt;10),"",11-K61)</f>
      </c>
      <c r="BC61" s="3">
        <f>IF(OR(N61="",N61&gt;10),"",11-N61)</f>
      </c>
      <c r="BD61" s="3">
        <f>IF(OR(Q61="",Q61&gt;10),"",11-Q61)</f>
      </c>
      <c r="BE61" s="3">
        <f>IF(OR(T61="",T61&gt;10),"",11-T61)</f>
      </c>
      <c r="BF61" s="3">
        <f>IF(OR(W61="",W61&gt;10),"",11-W61)</f>
      </c>
      <c r="BG61" s="3">
        <f>IF(OR(Z61="",Z61&gt;10),"",11-Z61)</f>
      </c>
      <c r="BH61" s="3">
        <f>IF(OR(AC61="",AC61&gt;10),"",11-AC61)</f>
      </c>
      <c r="BI61" s="3">
        <f>IF(OR(AF61="",AF61&gt;10),"",11-AF61)</f>
      </c>
      <c r="BJ61" s="3">
        <f>IF(OR(AI61="",AI61&gt;10),"",11-AI61)</f>
      </c>
      <c r="BK61" s="3">
        <f>IF(OR(AO61="",AO61&gt;10),"",11-AO61)</f>
      </c>
      <c r="BL61" s="3">
        <f>IF(OR(AO61="",AO61&gt;10),"",11-AO61)</f>
      </c>
      <c r="BM61" s="3">
        <f>IF(OR(AP61="",AP61&gt;10),"",11-AP61)</f>
      </c>
      <c r="BN61" s="3">
        <f>IF(OR(AU61="",AU61&gt;10),"",11-AU61)</f>
      </c>
      <c r="BP61">
        <f>COUNT(B61,E61,H61,K61,N61,Q61,T61,W61,Z61,AC61,AF61,AI61,AL61,AO61,AR61,AU61)</f>
        <v>1</v>
      </c>
      <c r="BQ61">
        <f>C61+F61+I61+L61+O61+R61+U61+X61+AA61+AD61+AG61+AJ61+AM61+AP61+AS61+AV61</f>
        <v>101</v>
      </c>
      <c r="BR61" s="2">
        <f>BQ61/BR$1</f>
        <v>0.020781893004115225</v>
      </c>
      <c r="BS61">
        <f>COUNT(AY61:BN61)</f>
        <v>0</v>
      </c>
      <c r="BT61">
        <f>SUM(AY61:BN61)</f>
        <v>0</v>
      </c>
      <c r="BU61" s="2">
        <f>(IF(D61="",0,D61)+IF(G61="",0,G61)+IF(J61="",0,J61)+IF(M61="",0,M61)+IF(P61="",0,P61)+IF(S61="",0,S61)+IF(V61="",0,V61)+IF(Y61="",0,Y61)+IF(AB61="",0,AB61)+IF(AE61="",0,AE61)+IF(AH61="",0,AH61)+IF(AK61="",0,AK61)+IF(AN61="",0,AN61)+IF(AQ61="",0,AQ61)+IF(AT61="",0,AT61)+IF(AW61="",0,AW61))/BP61</f>
        <v>0.27297297297297296</v>
      </c>
    </row>
    <row r="62" spans="1:73" ht="13.5" customHeight="1">
      <c r="A62" t="s">
        <v>119</v>
      </c>
      <c r="B62" s="3">
        <f>IF(C62="","",RANK(C62,C$3:C$100))</f>
      </c>
      <c r="D62" s="10">
        <f>IF(C62="","",C62/D$1)</f>
      </c>
      <c r="E62" s="3">
        <f>IF(F62="","",RANK(F62,F$3:F$100))</f>
      </c>
      <c r="G62" s="2">
        <f>IF(F62="","",F62/G$1)</f>
      </c>
      <c r="H62" s="3">
        <f>IF(I62="","",RANK(I62,I$3:I$100))</f>
      </c>
      <c r="J62" s="2">
        <f>IF(I62="","",I62/J$1)</f>
      </c>
      <c r="K62" s="3">
        <f>IF(L62="","",RANK(L62,L$3:L$100))</f>
      </c>
      <c r="M62" s="2">
        <f>IF(L62="","",L62/M$1)</f>
      </c>
      <c r="N62" s="3">
        <f>IF(O62="","",RANK(O62,O$3:O$100))</f>
      </c>
      <c r="P62" s="2">
        <f>IF(O62="","",O62/P$1)</f>
      </c>
      <c r="Q62" s="3">
        <f>IF(R62="","",RANK(R62,R$3:R$100))</f>
      </c>
      <c r="S62" s="2">
        <f>IF(R62="","",R62/S$1)</f>
      </c>
      <c r="T62" s="3">
        <f>IF(U62="","",RANK(U62,U$3:U$100))</f>
      </c>
      <c r="V62" s="2">
        <f>IF(U62="","",U62/V$1)</f>
      </c>
      <c r="W62" s="14">
        <f>IF(X62="","",RANK(X62,X$3:X$100))</f>
      </c>
      <c r="Y62" s="2">
        <f>IF(X62="","",X62/Y$1)</f>
      </c>
      <c r="Z62" s="14">
        <f>IF(AA62="","",RANK(AA62,AA$3:AA$100))</f>
      </c>
      <c r="AB62" s="2">
        <f>IF(AA62="","",AA62/AB$1)</f>
      </c>
      <c r="AC62" s="14">
        <f>IF(AD62="","",RANK(AD62,AD$3:AD$100))</f>
        <v>17</v>
      </c>
      <c r="AD62">
        <v>97</v>
      </c>
      <c r="AE62" s="2">
        <f>IF(AD62="","",AD62/AE$1)</f>
        <v>0.26216216216216215</v>
      </c>
      <c r="AF62" s="14">
        <f>IF(AG62="","",RANK(AG62,AG$3:AG$100))</f>
      </c>
      <c r="AH62" s="2">
        <f>IF(AG62="","",AG62/AH$1)</f>
      </c>
      <c r="AK62" s="2">
        <f>IF(AJ62="","",AJ62/AK$1)</f>
      </c>
      <c r="AN62" s="2">
        <f>IF(AM62="","",AM62/AN$1)</f>
      </c>
      <c r="AO62" s="14">
        <f>IF(AP62="","",RANK(AP62,AP$3:AP$100))</f>
      </c>
      <c r="AQ62" s="2">
        <f>IF(AP62="","",AP62/AQ$1)</f>
      </c>
      <c r="AR62" s="14">
        <f>IF(AS62="","",RANK(AS62,AS$3:AS$100))</f>
      </c>
      <c r="AT62" s="2">
        <f>IF(AS62="","",AS62/AT$1)</f>
      </c>
      <c r="AU62" s="14">
        <f>IF(AV62="","",RANK(AV62,AV$3:AV$100))</f>
      </c>
      <c r="AW62" s="2">
        <f>IF(AV62="","",AV62/AW$1)</f>
      </c>
      <c r="AY62" s="3">
        <f>IF(OR(B62="",B62&gt;10),"",11-B62)</f>
      </c>
      <c r="AZ62" s="3">
        <f>IF(OR(E62="",E62&gt;10),"",11-E62)</f>
      </c>
      <c r="BA62" s="3">
        <f>IF(OR(H62="",H62&gt;10),"",11-H62)</f>
      </c>
      <c r="BB62" s="3">
        <f>IF(OR(K62="",K62&gt;10),"",11-K62)</f>
      </c>
      <c r="BC62" s="3">
        <f>IF(OR(N62="",N62&gt;10),"",11-N62)</f>
      </c>
      <c r="BD62" s="3">
        <f>IF(OR(Q62="",Q62&gt;10),"",11-Q62)</f>
      </c>
      <c r="BE62" s="3">
        <f>IF(OR(T62="",T62&gt;10),"",11-T62)</f>
      </c>
      <c r="BF62" s="3">
        <f>IF(OR(W62="",W62&gt;10),"",11-W62)</f>
      </c>
      <c r="BG62" s="3">
        <f>IF(OR(Z62="",Z62&gt;10),"",11-Z62)</f>
      </c>
      <c r="BH62" s="3">
        <f>IF(OR(AC62="",AC62&gt;10),"",11-AC62)</f>
      </c>
      <c r="BI62" s="3">
        <f>IF(OR(AF62="",AF62&gt;10),"",11-AF62)</f>
      </c>
      <c r="BJ62" s="3">
        <f>IF(OR(AI62="",AI62&gt;10),"",11-AI62)</f>
      </c>
      <c r="BK62" s="3">
        <f>IF(OR(AO62="",AO62&gt;10),"",11-AO62)</f>
      </c>
      <c r="BL62" s="3">
        <f>IF(OR(AO62="",AO62&gt;10),"",11-AO62)</f>
      </c>
      <c r="BM62" s="3">
        <f>IF(OR(AP62="",AP62&gt;10),"",11-AP62)</f>
      </c>
      <c r="BN62" s="3">
        <f>IF(OR(AU62="",AU62&gt;10),"",11-AU62)</f>
      </c>
      <c r="BP62">
        <f>COUNT(B62,E62,H62,K62,N62,Q62,T62,W62,Z62,AC62,AF62,AI62,AL62,AO62,AR62,AU62)</f>
        <v>1</v>
      </c>
      <c r="BQ62">
        <f>C62+F62+I62+L62+O62+R62+U62+X62+AA62+AD62+AG62+AJ62+AM62+AP62+AS62+AV62</f>
        <v>97</v>
      </c>
      <c r="BR62" s="2">
        <f>BQ62/BR$1</f>
        <v>0.019958847736625516</v>
      </c>
      <c r="BS62">
        <f>COUNT(AY62:BN62)</f>
        <v>0</v>
      </c>
      <c r="BT62">
        <f>SUM(AY62:BN62)</f>
        <v>0</v>
      </c>
      <c r="BU62" s="2">
        <f>(IF(D62="",0,D62)+IF(G62="",0,G62)+IF(J62="",0,J62)+IF(M62="",0,M62)+IF(P62="",0,P62)+IF(S62="",0,S62)+IF(V62="",0,V62)+IF(Y62="",0,Y62)+IF(AB62="",0,AB62)+IF(AE62="",0,AE62)+IF(AH62="",0,AH62)+IF(AK62="",0,AK62)+IF(AN62="",0,AN62)+IF(AQ62="",0,AQ62)+IF(AT62="",0,AT62)+IF(AW62="",0,AW62))/BP62</f>
        <v>0.26216216216216215</v>
      </c>
    </row>
    <row r="63" spans="1:73" ht="13.5" customHeight="1">
      <c r="A63" t="s">
        <v>157</v>
      </c>
      <c r="B63" s="3">
        <f>IF(C63="","",RANK(C63,C$3:C$100))</f>
      </c>
      <c r="D63" s="10">
        <f>IF(C63="","",C63/D$1)</f>
      </c>
      <c r="E63" s="3">
        <f>IF(F63="","",RANK(F63,F$3:F$100))</f>
      </c>
      <c r="G63" s="2">
        <f>IF(F63="","",F63/G$1)</f>
      </c>
      <c r="H63" s="3">
        <f>IF(I63="","",RANK(I63,I$3:I$100))</f>
      </c>
      <c r="J63" s="2">
        <f>IF(I63="","",I63/J$1)</f>
      </c>
      <c r="K63" s="3">
        <f>IF(L63="","",RANK(L63,L$3:L$100))</f>
      </c>
      <c r="M63" s="2">
        <f>IF(L63="","",L63/M$1)</f>
      </c>
      <c r="N63" s="3">
        <f>IF(O63="","",RANK(O63,O$3:O$100))</f>
      </c>
      <c r="P63" s="2">
        <f>IF(O63="","",O63/P$1)</f>
      </c>
      <c r="Q63" s="3">
        <f>IF(R63="","",RANK(R63,R$3:R$100))</f>
      </c>
      <c r="S63" s="2">
        <f>IF(R63="","",R63/S$1)</f>
      </c>
      <c r="T63" s="3">
        <f>IF(U63="","",RANK(U63,U$3:U$100))</f>
      </c>
      <c r="V63" s="2">
        <f>IF(U63="","",U63/V$1)</f>
      </c>
      <c r="W63" s="14">
        <f>IF(X63="","",RANK(X63,X$3:X$100))</f>
      </c>
      <c r="Y63" s="2">
        <f>IF(X63="","",X63/Y$1)</f>
      </c>
      <c r="Z63" s="14">
        <f>IF(AA63="","",RANK(AA63,AA$3:AA$100))</f>
      </c>
      <c r="AB63" s="2">
        <f>IF(AA63="","",AA63/AB$1)</f>
      </c>
      <c r="AC63" s="14">
        <f>IF(AD63="","",RANK(AD63,AD$3:AD$100))</f>
      </c>
      <c r="AE63" s="2">
        <f>IF(AD63="","",AD63/AE$1)</f>
      </c>
      <c r="AF63" s="14">
        <f>IF(AG63="","",RANK(AG63,AG$3:AG$100))</f>
      </c>
      <c r="AH63" s="2">
        <f>IF(AG63="","",AG63/AH$1)</f>
      </c>
      <c r="AK63" s="2">
        <f>IF(AJ63="","",AJ63/AK$1)</f>
      </c>
      <c r="AN63" s="2">
        <f>IF(AM63="","",AM63/AN$1)</f>
      </c>
      <c r="AO63" s="14">
        <f>IF(AP63="","",RANK(AP63,AP$3:AP$100))</f>
        <v>31</v>
      </c>
      <c r="AP63" s="59">
        <v>89</v>
      </c>
      <c r="AQ63" s="2">
        <f>IF(AP63="","",AP63/AQ$1)</f>
        <v>0.24054054054054055</v>
      </c>
      <c r="AR63" s="14">
        <f>IF(AS63="","",RANK(AS63,AS$3:AS$100))</f>
      </c>
      <c r="AT63" s="2">
        <f>IF(AS63="","",AS63/AT$1)</f>
      </c>
      <c r="AU63" s="14">
        <f>IF(AV63="","",RANK(AV63,AV$3:AV$100))</f>
      </c>
      <c r="AW63" s="2">
        <f>IF(AV63="","",AV63/AW$1)</f>
      </c>
      <c r="AY63" s="3">
        <f>IF(OR(B63="",B63&gt;10),"",11-B63)</f>
      </c>
      <c r="AZ63" s="3">
        <f>IF(OR(E63="",E63&gt;10),"",11-E63)</f>
      </c>
      <c r="BA63" s="3">
        <f>IF(OR(H63="",H63&gt;10),"",11-H63)</f>
      </c>
      <c r="BB63" s="3">
        <f>IF(OR(K63="",K63&gt;10),"",11-K63)</f>
      </c>
      <c r="BC63" s="3">
        <f>IF(OR(N63="",N63&gt;10),"",11-N63)</f>
      </c>
      <c r="BD63" s="3">
        <f>IF(OR(Q63="",Q63&gt;10),"",11-Q63)</f>
      </c>
      <c r="BE63" s="3">
        <f>IF(OR(T63="",T63&gt;10),"",11-T63)</f>
      </c>
      <c r="BF63" s="3">
        <f>IF(OR(W63="",W63&gt;10),"",11-W63)</f>
      </c>
      <c r="BG63" s="3">
        <f>IF(OR(Z63="",Z63&gt;10),"",11-Z63)</f>
      </c>
      <c r="BH63" s="3">
        <f>IF(OR(AC63="",AC63&gt;10),"",11-AC63)</f>
      </c>
      <c r="BI63" s="3">
        <f>IF(OR(AF63="",AF63&gt;10),"",11-AF63)</f>
      </c>
      <c r="BJ63" s="3">
        <f>IF(OR(AI63="",AI63&gt;10),"",11-AI63)</f>
      </c>
      <c r="BK63" s="3">
        <f>IF(OR(AO63="",AO63&gt;10),"",11-AO63)</f>
      </c>
      <c r="BL63" s="3">
        <f>IF(OR(AO63="",AO63&gt;10),"",11-AO63)</f>
      </c>
      <c r="BM63" s="3">
        <f>IF(OR(AP63="",AP63&gt;10),"",11-AP63)</f>
      </c>
      <c r="BN63" s="3">
        <f>IF(OR(AU63="",AU63&gt;10),"",11-AU63)</f>
      </c>
      <c r="BP63">
        <f>COUNT(B63,E63,H63,K63,N63,Q63,T63,W63,Z63,AC63,AF63,AI63,AL63,AO63,AR63,AU63)</f>
        <v>1</v>
      </c>
      <c r="BQ63">
        <f>C63+F63+I63+L63+O63+R63+U63+X63+AA63+AD63+AG63+AJ63+AM63+AP63+AS63+AV63</f>
        <v>89</v>
      </c>
      <c r="BR63" s="2">
        <f>BQ63/BR$1</f>
        <v>0.01831275720164609</v>
      </c>
      <c r="BS63">
        <f>COUNT(AY63:BN63)</f>
        <v>0</v>
      </c>
      <c r="BT63">
        <f>SUM(AY63:BN63)</f>
        <v>0</v>
      </c>
      <c r="BU63" s="2">
        <f>(IF(D63="",0,D63)+IF(G63="",0,G63)+IF(J63="",0,J63)+IF(M63="",0,M63)+IF(P63="",0,P63)+IF(S63="",0,S63)+IF(V63="",0,V63)+IF(Y63="",0,Y63)+IF(AB63="",0,AB63)+IF(AE63="",0,AE63)+IF(AH63="",0,AH63)+IF(AK63="",0,AK63)+IF(AN63="",0,AN63)+IF(AQ63="",0,AQ63)+IF(AT63="",0,AT63)+IF(AW63="",0,AW63))/BP63</f>
        <v>0.24054054054054055</v>
      </c>
    </row>
    <row r="64" spans="1:73" ht="13.5" customHeight="1">
      <c r="A64" t="s">
        <v>50</v>
      </c>
      <c r="B64" s="3">
        <f>IF(C64="","",RANK(C64,C$3:C$100))</f>
      </c>
      <c r="D64" s="10">
        <f>IF(C64="","",C64/D$1)</f>
      </c>
      <c r="E64" s="3">
        <f>IF(F64="","",RANK(F64,F$3:F$100))</f>
      </c>
      <c r="G64" s="2">
        <f>IF(F64="","",F64/G$1)</f>
      </c>
      <c r="H64" s="3">
        <f>IF(I64="","",RANK(I64,I$3:I$100))</f>
      </c>
      <c r="J64" s="2">
        <f>IF(I64="","",I64/J$1)</f>
      </c>
      <c r="K64" s="3">
        <f>IF(L64="","",RANK(L64,L$3:L$100))</f>
      </c>
      <c r="M64" s="2">
        <f>IF(L64="","",L64/M$1)</f>
      </c>
      <c r="N64" s="3">
        <f>IF(O64="","",RANK(O64,O$3:O$100))</f>
        <v>10</v>
      </c>
      <c r="O64">
        <v>86</v>
      </c>
      <c r="P64" s="2">
        <f>IF(O64="","",O64/P$1)</f>
        <v>0.2866666666666667</v>
      </c>
      <c r="Q64" s="3">
        <f>IF(R64="","",RANK(R64,R$3:R$100))</f>
      </c>
      <c r="S64" s="2">
        <f>IF(R64="","",R64/S$1)</f>
      </c>
      <c r="T64" s="3">
        <f>IF(U64="","",RANK(U64,U$3:U$100))</f>
      </c>
      <c r="V64" s="2">
        <f>IF(U64="","",U64/V$1)</f>
      </c>
      <c r="W64" s="3">
        <f>IF(X64="","",RANK(X64,X$3:X$100))</f>
      </c>
      <c r="Y64" s="2">
        <f>IF(X64="","",X64/Y$1)</f>
      </c>
      <c r="Z64" s="3">
        <f>IF(AA64="","",RANK(AA64,AA$3:AA$100))</f>
      </c>
      <c r="AB64" s="2">
        <f>IF(AA64="","",AA64/AB$1)</f>
      </c>
      <c r="AC64" s="14">
        <f>IF(AD64="","",RANK(AD64,AD$3:AD$100))</f>
      </c>
      <c r="AE64" s="2">
        <f>IF(AD64="","",AD64/AE$1)</f>
      </c>
      <c r="AF64" s="14">
        <f>IF(AG64="","",RANK(AG64,AG$3:AG$100))</f>
      </c>
      <c r="AH64" s="2">
        <f>IF(AG64="","",AG64/AH$1)</f>
      </c>
      <c r="AK64" s="2">
        <f>IF(AJ64="","",AJ64/AK$1)</f>
      </c>
      <c r="AN64" s="2">
        <f>IF(AM64="","",AM64/AN$1)</f>
      </c>
      <c r="AQ64" s="2">
        <f>IF(AP64="","",AP64/AQ$1)</f>
      </c>
      <c r="AR64" s="14">
        <f>IF(AS64="","",RANK(AS64,AS$3:AS$100))</f>
      </c>
      <c r="AT64" s="2">
        <f>IF(AS64="","",AS64/AT$1)</f>
      </c>
      <c r="AU64" s="14">
        <f>IF(AV64="","",RANK(AV64,AV$3:AV$100))</f>
      </c>
      <c r="AW64" s="2">
        <f>IF(AV64="","",AV64/AW$1)</f>
      </c>
      <c r="AY64" s="3">
        <f>IF(OR(B64="",B64&gt;10),"",11-B64)</f>
      </c>
      <c r="AZ64" s="3">
        <f>IF(OR(E64="",E64&gt;10),"",11-E64)</f>
      </c>
      <c r="BA64" s="3">
        <f>IF(OR(H64="",H64&gt;10),"",11-H64)</f>
      </c>
      <c r="BB64" s="3">
        <f>IF(OR(K64="",K64&gt;10),"",11-K64)</f>
      </c>
      <c r="BC64" s="3">
        <f>IF(OR(N64="",N64&gt;10),"",11-N64)</f>
        <v>1</v>
      </c>
      <c r="BD64" s="3">
        <f>IF(OR(Q64="",Q64&gt;10),"",11-Q64)</f>
      </c>
      <c r="BE64" s="3">
        <f>IF(OR(T64="",T64&gt;10),"",11-T64)</f>
      </c>
      <c r="BF64" s="3">
        <f>IF(OR(W64="",W64&gt;10),"",11-W64)</f>
      </c>
      <c r="BG64" s="3">
        <f>IF(OR(Z64="",Z64&gt;10),"",11-Z64)</f>
      </c>
      <c r="BH64" s="3">
        <f>IF(OR(AC64="",AC64&gt;10),"",11-AC64)</f>
      </c>
      <c r="BI64" s="3">
        <f>IF(OR(AF64="",AF64&gt;10),"",11-AF64)</f>
      </c>
      <c r="BJ64" s="3">
        <f>IF(OR(AI64="",AI64&gt;10),"",11-AI64)</f>
      </c>
      <c r="BK64" s="3">
        <f>IF(OR(AO64="",AO64&gt;10),"",11-AO64)</f>
      </c>
      <c r="BL64" s="3">
        <f>IF(OR(AO64="",AO64&gt;10),"",11-AO64)</f>
      </c>
      <c r="BM64" s="3">
        <f>IF(OR(AP64="",AP64&gt;10),"",11-AP64)</f>
      </c>
      <c r="BN64" s="3">
        <f>IF(OR(AU64="",AU64&gt;10),"",11-AU64)</f>
      </c>
      <c r="BP64">
        <f>COUNT(B64,E64,H64,K64,N64,Q64,T64,W64,Z64,AC64,AF64,AI64,AL64,AO64,AR64,AU64)</f>
        <v>1</v>
      </c>
      <c r="BQ64">
        <f>C64+F64+I64+L64+O64+R64+U64+X64+AA64+AD64+AG64+AJ64+AM64+AP64+AS64+AV64</f>
        <v>86</v>
      </c>
      <c r="BR64" s="2">
        <f>BQ64/BR$1</f>
        <v>0.017695473251028805</v>
      </c>
      <c r="BS64">
        <f>COUNT(AY64:BN64)</f>
        <v>1</v>
      </c>
      <c r="BT64">
        <f>SUM(AY64:BN64)</f>
        <v>1</v>
      </c>
      <c r="BU64" s="2">
        <f>(IF(D64="",0,D64)+IF(G64="",0,G64)+IF(J64="",0,J64)+IF(M64="",0,M64)+IF(P64="",0,P64)+IF(S64="",0,S64)+IF(V64="",0,V64)+IF(Y64="",0,Y64)+IF(AB64="",0,AB64)+IF(AE64="",0,AE64)+IF(AH64="",0,AH64)+IF(AK64="",0,AK64)+IF(AN64="",0,AN64)+IF(AQ64="",0,AQ64)+IF(AT64="",0,AT64)+IF(AW64="",0,AW64))/BP64</f>
        <v>0.2866666666666667</v>
      </c>
    </row>
    <row r="65" spans="1:73" ht="13.5" customHeight="1">
      <c r="A65" t="s">
        <v>137</v>
      </c>
      <c r="AI65" s="14">
        <v>16</v>
      </c>
      <c r="AJ65">
        <v>86</v>
      </c>
      <c r="AK65" s="2">
        <f>IF(AJ65="","",AJ65/AK$1)</f>
        <v>0.23243243243243245</v>
      </c>
      <c r="AN65" s="2">
        <f>IF(AM65="","",AM65/AN$1)</f>
      </c>
      <c r="AO65" s="14">
        <f>IF(AP65="","",RANK(AP65,AP$3:AP$100))</f>
      </c>
      <c r="AQ65" s="2">
        <f>IF(AP65="","",AP65/AQ$1)</f>
      </c>
      <c r="AY65" s="3">
        <f>IF(OR(B65="",B65&gt;10),"",11-B65)</f>
      </c>
      <c r="AZ65" s="3">
        <f>IF(OR(E65="",E65&gt;10),"",11-E65)</f>
      </c>
      <c r="BA65" s="3">
        <f>IF(OR(H65="",H65&gt;10),"",11-H65)</f>
      </c>
      <c r="BB65" s="3">
        <f>IF(OR(K65="",K65&gt;10),"",11-K65)</f>
      </c>
      <c r="BC65" s="3">
        <f>IF(OR(N65="",N65&gt;10),"",11-N65)</f>
      </c>
      <c r="BD65" s="3">
        <f>IF(OR(Q65="",Q65&gt;10),"",11-Q65)</f>
      </c>
      <c r="BE65" s="3">
        <f>IF(OR(T65="",T65&gt;10),"",11-T65)</f>
      </c>
      <c r="BF65" s="3">
        <f>IF(OR(W65="",W65&gt;10),"",11-W65)</f>
      </c>
      <c r="BG65" s="3">
        <f>IF(OR(Z65="",Z65&gt;10),"",11-Z65)</f>
      </c>
      <c r="BH65" s="3">
        <f>IF(OR(AC65="",AC65&gt;10),"",11-AC65)</f>
      </c>
      <c r="BI65" s="3">
        <f>IF(OR(AF65="",AF65&gt;10),"",11-AF65)</f>
      </c>
      <c r="BJ65" s="3">
        <f>IF(OR(AI65="",AI65&gt;10),"",11-AI65)</f>
      </c>
      <c r="BK65" s="3">
        <f>IF(OR(AO65="",AO65&gt;10),"",11-AO65)</f>
      </c>
      <c r="BL65" s="3">
        <f>IF(OR(AO65="",AO65&gt;10),"",11-AO65)</f>
      </c>
      <c r="BM65" s="3">
        <f>IF(OR(AP65="",AP65&gt;10),"",11-AP65)</f>
      </c>
      <c r="BN65" s="3">
        <f>IF(OR(AU65="",AU65&gt;10),"",11-AU65)</f>
      </c>
      <c r="BP65">
        <f>COUNT(B65,E65,H65,K65,N65,Q65,T65,W65,Z65,AC65,AF65,AI65,AL65,AO65,AR65,AU65)</f>
        <v>1</v>
      </c>
      <c r="BQ65">
        <f>C65+F65+I65+L65+O65+R65+U65+X65+AA65+AD65+AG65+AJ65+AM65+AP65+AS65+AV65</f>
        <v>86</v>
      </c>
      <c r="BR65" s="2">
        <f>BQ65/BR$1</f>
        <v>0.017695473251028805</v>
      </c>
      <c r="BS65">
        <f>COUNT(AY65:BN65)</f>
        <v>0</v>
      </c>
      <c r="BT65">
        <f>SUM(AY65:BN65)</f>
        <v>0</v>
      </c>
      <c r="BU65" s="2">
        <f>(IF(D65="",0,D65)+IF(G65="",0,G65)+IF(J65="",0,J65)+IF(M65="",0,M65)+IF(P65="",0,P65)+IF(S65="",0,S65)+IF(V65="",0,V65)+IF(Y65="",0,Y65)+IF(AB65="",0,AB65)+IF(AE65="",0,AE65)+IF(AH65="",0,AH65)+IF(AK65="",0,AK65)+IF(AN65="",0,AN65)+IF(AQ65="",0,AQ65)+IF(AT65="",0,AT65)+IF(AW65="",0,AW65))/BP65</f>
        <v>0.23243243243243245</v>
      </c>
    </row>
    <row r="66" spans="1:73" ht="13.5" customHeight="1">
      <c r="A66" t="s">
        <v>159</v>
      </c>
      <c r="B66" s="3">
        <f>IF(C66="","",RANK(C66,C$3:C$100))</f>
      </c>
      <c r="D66" s="10">
        <f>IF(C66="","",C66/D$1)</f>
      </c>
      <c r="E66" s="3">
        <f>IF(F66="","",RANK(F66,F$3:F$100))</f>
      </c>
      <c r="G66" s="2">
        <f>IF(F66="","",F66/G$1)</f>
      </c>
      <c r="H66" s="3">
        <f>IF(I66="","",RANK(I66,I$3:I$100))</f>
      </c>
      <c r="J66" s="2">
        <f>IF(I66="","",I66/J$1)</f>
      </c>
      <c r="K66" s="3">
        <f>IF(L66="","",RANK(L66,L$3:L$100))</f>
      </c>
      <c r="M66" s="2">
        <f>IF(L66="","",L66/M$1)</f>
      </c>
      <c r="N66" s="3">
        <f>IF(O66="","",RANK(O66,O$3:O$100))</f>
      </c>
      <c r="P66" s="2">
        <f>IF(O66="","",O66/P$1)</f>
      </c>
      <c r="Q66" s="3">
        <f>IF(R66="","",RANK(R66,R$3:R$100))</f>
      </c>
      <c r="S66" s="2">
        <f>IF(R66="","",R66/S$1)</f>
      </c>
      <c r="T66" s="3">
        <f>IF(U66="","",RANK(U66,U$3:U$100))</f>
      </c>
      <c r="V66" s="2">
        <f>IF(U66="","",U66/V$1)</f>
      </c>
      <c r="W66" s="14">
        <f>IF(X66="","",RANK(X66,X$3:X$100))</f>
      </c>
      <c r="Y66" s="2">
        <f>IF(X66="","",X66/Y$1)</f>
      </c>
      <c r="Z66" s="14">
        <f>IF(AA66="","",RANK(AA66,AA$3:AA$100))</f>
      </c>
      <c r="AB66" s="2">
        <f>IF(AA66="","",AA66/AB$1)</f>
      </c>
      <c r="AC66" s="14">
        <f>IF(AD66="","",RANK(AD66,AD$3:AD$100))</f>
      </c>
      <c r="AE66" s="2">
        <f>IF(AD66="","",AD66/AE$1)</f>
      </c>
      <c r="AF66" s="14">
        <f>IF(AG66="","",RANK(AG66,AG$3:AG$100))</f>
      </c>
      <c r="AH66" s="2">
        <f>IF(AG66="","",AG66/AH$1)</f>
      </c>
      <c r="AK66" s="2">
        <f>IF(AJ66="","",AJ66/AK$1)</f>
      </c>
      <c r="AN66" s="2">
        <f>IF(AM66="","",AM66/AN$1)</f>
      </c>
      <c r="AO66" s="14">
        <f>IF(AP66="","",RANK(AP66,AP$3:AP$100))</f>
        <v>32</v>
      </c>
      <c r="AP66" s="59">
        <v>85</v>
      </c>
      <c r="AQ66" s="2">
        <f>IF(AP66="","",AP66/AQ$1)</f>
        <v>0.22972972972972974</v>
      </c>
      <c r="AR66" s="14">
        <f>IF(AS66="","",RANK(AS66,AS$3:AS$100))</f>
      </c>
      <c r="AT66" s="2">
        <f>IF(AS66="","",AS66/AT$1)</f>
      </c>
      <c r="AU66" s="14">
        <f>IF(AV66="","",RANK(AV66,AV$3:AV$100))</f>
      </c>
      <c r="AW66" s="2">
        <f>IF(AV66="","",AV66/AW$1)</f>
      </c>
      <c r="AY66" s="3">
        <f>IF(OR(B66="",B66&gt;10),"",11-B66)</f>
      </c>
      <c r="AZ66" s="3">
        <f>IF(OR(E66="",E66&gt;10),"",11-E66)</f>
      </c>
      <c r="BA66" s="3">
        <f>IF(OR(H66="",H66&gt;10),"",11-H66)</f>
      </c>
      <c r="BB66" s="3">
        <f>IF(OR(K66="",K66&gt;10),"",11-K66)</f>
      </c>
      <c r="BC66" s="3">
        <f>IF(OR(N66="",N66&gt;10),"",11-N66)</f>
      </c>
      <c r="BD66" s="3">
        <f>IF(OR(Q66="",Q66&gt;10),"",11-Q66)</f>
      </c>
      <c r="BE66" s="3">
        <f>IF(OR(T66="",T66&gt;10),"",11-T66)</f>
      </c>
      <c r="BF66" s="3">
        <f>IF(OR(W66="",W66&gt;10),"",11-W66)</f>
      </c>
      <c r="BG66" s="3">
        <f>IF(OR(Z66="",Z66&gt;10),"",11-Z66)</f>
      </c>
      <c r="BH66" s="3">
        <f>IF(OR(AC66="",AC66&gt;10),"",11-AC66)</f>
      </c>
      <c r="BI66" s="3">
        <f>IF(OR(AF66="",AF66&gt;10),"",11-AF66)</f>
      </c>
      <c r="BJ66" s="3">
        <f>IF(OR(AI66="",AI66&gt;10),"",11-AI66)</f>
      </c>
      <c r="BK66" s="3">
        <f>IF(OR(AO66="",AO66&gt;10),"",11-AO66)</f>
      </c>
      <c r="BL66" s="3">
        <f>IF(OR(AO66="",AO66&gt;10),"",11-AO66)</f>
      </c>
      <c r="BM66" s="3">
        <f>IF(OR(AP66="",AP66&gt;10),"",11-AP66)</f>
      </c>
      <c r="BN66" s="3">
        <f>IF(OR(AU66="",AU66&gt;10),"",11-AU66)</f>
      </c>
      <c r="BP66">
        <f>COUNT(B66,E66,H66,K66,N66,Q66,T66,W66,Z66,AC66,AF66,AI66,AL66,AO66,AR66,AU66)</f>
        <v>1</v>
      </c>
      <c r="BQ66">
        <f>C66+F66+I66+L66+O66+R66+U66+X66+AA66+AD66+AG66+AJ66+AM66+AP66+AS66+AV66</f>
        <v>85</v>
      </c>
      <c r="BR66" s="2">
        <f>BQ66/BR$1</f>
        <v>0.01748971193415638</v>
      </c>
      <c r="BS66">
        <f>COUNT(AY66:BN66)</f>
        <v>0</v>
      </c>
      <c r="BT66">
        <f>SUM(AY66:BN66)</f>
        <v>0</v>
      </c>
      <c r="BU66" s="2">
        <f>(IF(D66="",0,D66)+IF(G66="",0,G66)+IF(J66="",0,J66)+IF(M66="",0,M66)+IF(P66="",0,P66)+IF(S66="",0,S66)+IF(V66="",0,V66)+IF(Y66="",0,Y66)+IF(AB66="",0,AB66)+IF(AE66="",0,AE66)+IF(AH66="",0,AH66)+IF(AK66="",0,AK66)+IF(AN66="",0,AN66)+IF(AQ66="",0,AQ66)+IF(AT66="",0,AT66)+IF(AW66="",0,AW66))/BP66</f>
        <v>0.22972972972972974</v>
      </c>
    </row>
    <row r="67" spans="1:73" ht="13.5" customHeight="1">
      <c r="A67" t="s">
        <v>138</v>
      </c>
      <c r="AI67" s="14">
        <v>17</v>
      </c>
      <c r="AJ67">
        <v>84</v>
      </c>
      <c r="AK67" s="2">
        <f>IF(AJ67="","",AJ67/AK$1)</f>
        <v>0.22702702702702704</v>
      </c>
      <c r="AN67" s="2">
        <f>IF(AM67="","",AM67/AN$1)</f>
      </c>
      <c r="AO67" s="14">
        <f>IF(AP67="","",RANK(AP67,AP$3:AP$100))</f>
      </c>
      <c r="AQ67" s="2">
        <f>IF(AP67="","",AP67/AQ$1)</f>
      </c>
      <c r="AY67" s="3">
        <f>IF(OR(B67="",B67&gt;10),"",11-B67)</f>
      </c>
      <c r="AZ67" s="3">
        <f>IF(OR(E67="",E67&gt;10),"",11-E67)</f>
      </c>
      <c r="BA67" s="3">
        <f>IF(OR(H67="",H67&gt;10),"",11-H67)</f>
      </c>
      <c r="BB67" s="3">
        <f>IF(OR(K67="",K67&gt;10),"",11-K67)</f>
      </c>
      <c r="BC67" s="3">
        <f>IF(OR(N67="",N67&gt;10),"",11-N67)</f>
      </c>
      <c r="BD67" s="3">
        <f>IF(OR(Q67="",Q67&gt;10),"",11-Q67)</f>
      </c>
      <c r="BE67" s="3">
        <f>IF(OR(T67="",T67&gt;10),"",11-T67)</f>
      </c>
      <c r="BF67" s="3">
        <f>IF(OR(W67="",W67&gt;10),"",11-W67)</f>
      </c>
      <c r="BG67" s="3">
        <f>IF(OR(Z67="",Z67&gt;10),"",11-Z67)</f>
      </c>
      <c r="BH67" s="3">
        <f>IF(OR(AC67="",AC67&gt;10),"",11-AC67)</f>
      </c>
      <c r="BI67" s="3">
        <f>IF(OR(AF67="",AF67&gt;10),"",11-AF67)</f>
      </c>
      <c r="BJ67" s="3">
        <f>IF(OR(AI67="",AI67&gt;10),"",11-AI67)</f>
      </c>
      <c r="BK67" s="3">
        <f>IF(OR(AO67="",AO67&gt;10),"",11-AO67)</f>
      </c>
      <c r="BL67" s="3">
        <f>IF(OR(AO67="",AO67&gt;10),"",11-AO67)</f>
      </c>
      <c r="BM67" s="3">
        <f>IF(OR(AP67="",AP67&gt;10),"",11-AP67)</f>
      </c>
      <c r="BN67" s="3">
        <f>IF(OR(AU67="",AU67&gt;10),"",11-AU67)</f>
      </c>
      <c r="BP67">
        <f>COUNT(B67,E67,H67,K67,N67,Q67,T67,W67,Z67,AC67,AF67,AI67,AL67,AO67,AR67,AU67)</f>
        <v>1</v>
      </c>
      <c r="BQ67">
        <f>C67+F67+I67+L67+O67+R67+U67+X67+AA67+AD67+AG67+AJ67+AM67+AP67+AS67+AV67</f>
        <v>84</v>
      </c>
      <c r="BR67" s="2">
        <f>BQ67/BR$1</f>
        <v>0.01728395061728395</v>
      </c>
      <c r="BS67">
        <f>COUNT(AY67:BN67)</f>
        <v>0</v>
      </c>
      <c r="BT67">
        <f>SUM(AY67:BN67)</f>
        <v>0</v>
      </c>
      <c r="BU67" s="2">
        <f>(IF(D67="",0,D67)+IF(G67="",0,G67)+IF(J67="",0,J67)+IF(M67="",0,M67)+IF(P67="",0,P67)+IF(S67="",0,S67)+IF(V67="",0,V67)+IF(Y67="",0,Y67)+IF(AB67="",0,AB67)+IF(AE67="",0,AE67)+IF(AH67="",0,AH67)+IF(AK67="",0,AK67)+IF(AN67="",0,AN67)+IF(AQ67="",0,AQ67)+IF(AT67="",0,AT67)+IF(AW67="",0,AW67))/BP67</f>
        <v>0.22702702702702704</v>
      </c>
    </row>
    <row r="68" spans="1:73" ht="13.5" customHeight="1">
      <c r="A68" t="s">
        <v>28</v>
      </c>
      <c r="B68" s="3">
        <f>IF(C68="","",RANK(C68,C$3:C$100))</f>
        <v>7</v>
      </c>
      <c r="C68">
        <v>82</v>
      </c>
      <c r="D68" s="10">
        <f>IF(C68="","",C68/D$1)</f>
        <v>0.2733333333333333</v>
      </c>
      <c r="E68" s="3">
        <f>IF(F68="","",RANK(F68,F$3:F$100))</f>
      </c>
      <c r="G68" s="2">
        <f>IF(F68="","",F68/G$1)</f>
      </c>
      <c r="H68" s="3">
        <f>IF(I68="","",RANK(I68,I$3:I$100))</f>
      </c>
      <c r="J68" s="2">
        <f>IF(I68="","",I68/J$1)</f>
      </c>
      <c r="K68" s="3">
        <f>IF(L68="","",RANK(L68,L$3:L$100))</f>
      </c>
      <c r="M68" s="2">
        <f>IF(L68="","",L68/M$1)</f>
      </c>
      <c r="N68" s="3">
        <f>IF(O68="","",RANK(O68,O$3:O$100))</f>
      </c>
      <c r="P68" s="2">
        <f>IF(O68="","",O68/P$1)</f>
      </c>
      <c r="Q68" s="3">
        <f>IF(R68="","",RANK(R68,R$3:R$100))</f>
      </c>
      <c r="S68" s="2">
        <f>IF(R68="","",R68/S$1)</f>
      </c>
      <c r="T68" s="3">
        <f>IF(U68="","",RANK(U68,U$3:U$100))</f>
      </c>
      <c r="V68" s="2">
        <f>IF(U68="","",U68/V$1)</f>
      </c>
      <c r="W68" s="14">
        <f>IF(X68="","",RANK(X68,X$3:X$100))</f>
      </c>
      <c r="Y68" s="2">
        <f>IF(X68="","",X68/Y$1)</f>
      </c>
      <c r="Z68" s="14">
        <f>IF(AA68="","",RANK(AA68,AA$3:AA$100))</f>
      </c>
      <c r="AB68" s="2">
        <f>IF(AA68="","",AA68/AB$1)</f>
      </c>
      <c r="AC68" s="14">
        <f>IF(AD68="","",RANK(AD68,AD$3:AD$100))</f>
      </c>
      <c r="AE68" s="2">
        <f>IF(AD68="","",AD68/AE$1)</f>
      </c>
      <c r="AF68" s="14">
        <f>IF(AG68="","",RANK(AG68,AG$3:AG$100))</f>
      </c>
      <c r="AH68" s="2">
        <f>IF(AG68="","",AG68/AH$1)</f>
      </c>
      <c r="AK68" s="2">
        <f>IF(AJ68="","",AJ68/AK$1)</f>
      </c>
      <c r="AN68" s="2">
        <f>IF(AM68="","",AM68/AN$1)</f>
      </c>
      <c r="AO68" s="14">
        <f>IF(AP68="","",RANK(AP68,AP$3:AP$100))</f>
      </c>
      <c r="AQ68" s="2">
        <f>IF(AP68="","",AP68/AQ$1)</f>
      </c>
      <c r="AR68" s="14">
        <f>IF(AS68="","",RANK(AS68,AS$3:AS$100))</f>
      </c>
      <c r="AT68" s="2">
        <f>IF(AS68="","",AS68/AT$1)</f>
      </c>
      <c r="AU68" s="14">
        <f>IF(AV68="","",RANK(AV68,AV$3:AV$100))</f>
      </c>
      <c r="AW68" s="2">
        <f>IF(AV68="","",AV68/AW$1)</f>
      </c>
      <c r="AY68" s="3">
        <f>IF(OR(B68="",B68&gt;10),"",11-B68)</f>
        <v>4</v>
      </c>
      <c r="AZ68" s="3">
        <f>IF(OR(E68="",E68&gt;10),"",11-E68)</f>
      </c>
      <c r="BA68" s="3">
        <f>IF(OR(H68="",H68&gt;10),"",11-H68)</f>
      </c>
      <c r="BB68" s="3">
        <f>IF(OR(K68="",K68&gt;10),"",11-K68)</f>
      </c>
      <c r="BC68" s="3">
        <f>IF(OR(N68="",N68&gt;10),"",11-N68)</f>
      </c>
      <c r="BD68" s="3">
        <f>IF(OR(Q68="",Q68&gt;10),"",11-Q68)</f>
      </c>
      <c r="BE68" s="3">
        <f>IF(OR(T68="",T68&gt;10),"",11-T68)</f>
      </c>
      <c r="BF68" s="3">
        <f>IF(OR(W68="",W68&gt;10),"",11-W68)</f>
      </c>
      <c r="BG68" s="3">
        <f>IF(OR(Z68="",Z68&gt;10),"",11-Z68)</f>
      </c>
      <c r="BH68" s="3">
        <f>IF(OR(AC68="",AC68&gt;10),"",11-AC68)</f>
      </c>
      <c r="BI68" s="3">
        <f>IF(OR(AF68="",AF68&gt;10),"",11-AF68)</f>
      </c>
      <c r="BJ68" s="3">
        <f>IF(OR(AI68="",AI68&gt;10),"",11-AI68)</f>
      </c>
      <c r="BK68" s="3">
        <f>IF(OR(AO68="",AO68&gt;10),"",11-AO68)</f>
      </c>
      <c r="BL68" s="3">
        <f>IF(OR(AO68="",AO68&gt;10),"",11-AO68)</f>
      </c>
      <c r="BM68" s="3">
        <f>IF(OR(AP68="",AP68&gt;10),"",11-AP68)</f>
      </c>
      <c r="BN68" s="3">
        <f>IF(OR(AU68="",AU68&gt;10),"",11-AU68)</f>
      </c>
      <c r="BP68">
        <f>COUNT(B68,E68,H68,K68,N68,Q68,T68,W68,Z68,AC68,AF68,AI68,AL68,AO68,AR68,AU68)</f>
        <v>1</v>
      </c>
      <c r="BQ68">
        <f>C68+F68+I68+L68+O68+R68+U68+X68+AA68+AD68+AG68+AJ68+AM68+AP68+AS68+AV68</f>
        <v>82</v>
      </c>
      <c r="BR68" s="2">
        <f>BQ68/BR$1</f>
        <v>0.016872427983539096</v>
      </c>
      <c r="BS68">
        <f>COUNT(AY68:BN68)</f>
        <v>1</v>
      </c>
      <c r="BT68">
        <f>SUM(AY68:BN68)</f>
        <v>4</v>
      </c>
      <c r="BU68" s="2">
        <f>(IF(D68="",0,D68)+IF(G68="",0,G68)+IF(J68="",0,J68)+IF(M68="",0,M68)+IF(P68="",0,P68)+IF(S68="",0,S68)+IF(V68="",0,V68)+IF(Y68="",0,Y68)+IF(AB68="",0,AB68)+IF(AE68="",0,AE68)+IF(AH68="",0,AH68)+IF(AK68="",0,AK68)+IF(AN68="",0,AN68)+IF(AQ68="",0,AQ68)+IF(AT68="",0,AT68)+IF(AW68="",0,AW68))/BP68</f>
        <v>0.2733333333333333</v>
      </c>
    </row>
    <row r="69" spans="1:73" ht="13.5" customHeight="1">
      <c r="A69" t="s">
        <v>158</v>
      </c>
      <c r="B69" s="3">
        <f>IF(C69="","",RANK(C69,C$3:C$100))</f>
      </c>
      <c r="D69" s="10">
        <f>IF(C69="","",C69/D$1)</f>
      </c>
      <c r="E69" s="3">
        <f>IF(F69="","",RANK(F69,F$3:F$100))</f>
      </c>
      <c r="G69" s="2">
        <f>IF(F69="","",F69/G$1)</f>
      </c>
      <c r="H69" s="3">
        <f>IF(I69="","",RANK(I69,I$3:I$100))</f>
      </c>
      <c r="J69" s="2">
        <f>IF(I69="","",I69/J$1)</f>
      </c>
      <c r="K69" s="3">
        <f>IF(L69="","",RANK(L69,L$3:L$100))</f>
      </c>
      <c r="M69" s="2">
        <f>IF(L69="","",L69/M$1)</f>
      </c>
      <c r="N69" s="3">
        <f>IF(O69="","",RANK(O69,O$3:O$100))</f>
      </c>
      <c r="P69" s="2">
        <f>IF(O69="","",O69/P$1)</f>
      </c>
      <c r="Q69" s="3">
        <f>IF(R69="","",RANK(R69,R$3:R$100))</f>
      </c>
      <c r="S69" s="2">
        <f>IF(R69="","",R69/S$1)</f>
      </c>
      <c r="T69" s="3">
        <f>IF(U69="","",RANK(U69,U$3:U$100))</f>
      </c>
      <c r="V69" s="2">
        <f>IF(U69="","",U69/V$1)</f>
      </c>
      <c r="W69" s="14">
        <f>IF(X69="","",RANK(X69,X$3:X$100))</f>
      </c>
      <c r="Y69" s="2">
        <f>IF(X69="","",X69/Y$1)</f>
      </c>
      <c r="Z69" s="14">
        <f>IF(AA69="","",RANK(AA69,AA$3:AA$100))</f>
      </c>
      <c r="AB69" s="2">
        <f>IF(AA69="","",AA69/AB$1)</f>
      </c>
      <c r="AC69" s="14">
        <f>IF(AD69="","",RANK(AD69,AD$3:AD$100))</f>
      </c>
      <c r="AE69" s="2">
        <f>IF(AD69="","",AD69/AE$1)</f>
      </c>
      <c r="AF69" s="14">
        <f>IF(AG69="","",RANK(AG69,AG$3:AG$100))</f>
      </c>
      <c r="AH69" s="2">
        <f>IF(AG69="","",AG69/AH$1)</f>
      </c>
      <c r="AK69" s="2">
        <f>IF(AJ69="","",AJ69/AK$1)</f>
      </c>
      <c r="AN69" s="2">
        <f>IF(AM69="","",AM69/AN$1)</f>
      </c>
      <c r="AO69" s="14">
        <f>IF(AP69="","",RANK(AP69,AP$3:AP$100))</f>
        <v>33</v>
      </c>
      <c r="AP69" s="59">
        <v>82</v>
      </c>
      <c r="AQ69" s="2">
        <f>IF(AP69="","",AP69/AQ$1)</f>
        <v>0.22162162162162163</v>
      </c>
      <c r="AR69" s="14">
        <f>IF(AS69="","",RANK(AS69,AS$3:AS$100))</f>
      </c>
      <c r="AT69" s="2">
        <f>IF(AS69="","",AS69/AT$1)</f>
      </c>
      <c r="AU69" s="14">
        <f>IF(AV69="","",RANK(AV69,AV$3:AV$100))</f>
      </c>
      <c r="AW69" s="2">
        <f>IF(AV69="","",AV69/AW$1)</f>
      </c>
      <c r="AY69" s="3">
        <f>IF(OR(B69="",B69&gt;10),"",11-B69)</f>
      </c>
      <c r="AZ69" s="3">
        <f>IF(OR(E69="",E69&gt;10),"",11-E69)</f>
      </c>
      <c r="BA69" s="3">
        <f>IF(OR(H69="",H69&gt;10),"",11-H69)</f>
      </c>
      <c r="BB69" s="3">
        <f>IF(OR(K69="",K69&gt;10),"",11-K69)</f>
      </c>
      <c r="BC69" s="3">
        <f>IF(OR(N69="",N69&gt;10),"",11-N69)</f>
      </c>
      <c r="BD69" s="3">
        <f>IF(OR(Q69="",Q69&gt;10),"",11-Q69)</f>
      </c>
      <c r="BE69" s="3">
        <f>IF(OR(T69="",T69&gt;10),"",11-T69)</f>
      </c>
      <c r="BF69" s="3">
        <f>IF(OR(W69="",W69&gt;10),"",11-W69)</f>
      </c>
      <c r="BG69" s="3">
        <f>IF(OR(Z69="",Z69&gt;10),"",11-Z69)</f>
      </c>
      <c r="BH69" s="3">
        <f>IF(OR(AC69="",AC69&gt;10),"",11-AC69)</f>
      </c>
      <c r="BI69" s="3">
        <f>IF(OR(AF69="",AF69&gt;10),"",11-AF69)</f>
      </c>
      <c r="BJ69" s="3">
        <f>IF(OR(AI69="",AI69&gt;10),"",11-AI69)</f>
      </c>
      <c r="BK69" s="3">
        <f>IF(OR(AO69="",AO69&gt;10),"",11-AO69)</f>
      </c>
      <c r="BL69" s="3">
        <f>IF(OR(AO69="",AO69&gt;10),"",11-AO69)</f>
      </c>
      <c r="BM69" s="3">
        <f>IF(OR(AP69="",AP69&gt;10),"",11-AP69)</f>
      </c>
      <c r="BN69" s="3">
        <f>IF(OR(AU69="",AU69&gt;10),"",11-AU69)</f>
      </c>
      <c r="BP69">
        <f>COUNT(B69,E69,H69,K69,N69,Q69,T69,W69,Z69,AC69,AF69,AI69,AL69,AO69,AR69,AU69)</f>
        <v>1</v>
      </c>
      <c r="BQ69">
        <f>C69+F69+I69+L69+O69+R69+U69+X69+AA69+AD69+AG69+AJ69+AM69+AP69+AS69+AV69</f>
        <v>82</v>
      </c>
      <c r="BR69" s="2">
        <f>BQ69/BR$1</f>
        <v>0.016872427983539096</v>
      </c>
      <c r="BS69">
        <f>COUNT(AY69:BN69)</f>
        <v>0</v>
      </c>
      <c r="BT69">
        <f>SUM(AY69:BN69)</f>
        <v>0</v>
      </c>
      <c r="BU69" s="2">
        <f>(IF(D69="",0,D69)+IF(G69="",0,G69)+IF(J69="",0,J69)+IF(M69="",0,M69)+IF(P69="",0,P69)+IF(S69="",0,S69)+IF(V69="",0,V69)+IF(Y69="",0,Y69)+IF(AB69="",0,AB69)+IF(AE69="",0,AE69)+IF(AH69="",0,AH69)+IF(AK69="",0,AK69)+IF(AN69="",0,AN69)+IF(AQ69="",0,AQ69)+IF(AT69="",0,AT69)+IF(AW69="",0,AW69))/BP69</f>
        <v>0.22162162162162163</v>
      </c>
    </row>
    <row r="70" spans="1:73" ht="13.5" customHeight="1">
      <c r="A70" t="s">
        <v>29</v>
      </c>
      <c r="B70" s="3">
        <f>IF(C70="","",RANK(C70,C$3:C$100))</f>
      </c>
      <c r="D70" s="10">
        <f>IF(C70="","",C70/D$1)</f>
      </c>
      <c r="E70" s="3">
        <f>IF(F70="","",RANK(F70,F$3:F$100))</f>
        <v>7</v>
      </c>
      <c r="F70">
        <v>64</v>
      </c>
      <c r="G70" s="2">
        <f>IF(F70="","",F70/G$1)</f>
        <v>0.32</v>
      </c>
      <c r="H70" s="3">
        <f>IF(I70="","",RANK(I70,I$3:I$100))</f>
      </c>
      <c r="J70" s="2">
        <f>IF(I70="","",I70/J$1)</f>
      </c>
      <c r="K70" s="3">
        <f>IF(L70="","",RANK(L70,L$3:L$100))</f>
      </c>
      <c r="M70" s="2">
        <f>IF(L70="","",L70/M$1)</f>
      </c>
      <c r="N70" s="3">
        <f>IF(O70="","",RANK(O70,O$3:O$100))</f>
      </c>
      <c r="P70" s="2">
        <f>IF(O70="","",O70/P$1)</f>
      </c>
      <c r="Q70" s="3">
        <f>IF(R70="","",RANK(R70,R$3:R$100))</f>
      </c>
      <c r="S70" s="2">
        <f>IF(R70="","",R70/S$1)</f>
      </c>
      <c r="T70" s="3">
        <f>IF(U70="","",RANK(U70,U$3:U$100))</f>
      </c>
      <c r="V70" s="2">
        <f>IF(U70="","",U70/V$1)</f>
      </c>
      <c r="W70" s="3">
        <f>IF(X70="","",RANK(X70,X$3:X$100))</f>
      </c>
      <c r="Y70" s="2">
        <f>IF(X70="","",X70/Y$1)</f>
      </c>
      <c r="Z70" s="3">
        <f>IF(AA70="","",RANK(AA70,AA$3:AA$100))</f>
      </c>
      <c r="AB70" s="2">
        <f>IF(AA70="","",AA70/AB$1)</f>
      </c>
      <c r="AC70" s="14">
        <f>IF(AD70="","",RANK(AD70,AD$3:AD$100))</f>
      </c>
      <c r="AE70" s="2">
        <f>IF(AD70="","",AD70/AE$1)</f>
      </c>
      <c r="AF70" s="14">
        <f>IF(AG70="","",RANK(AG70,AG$3:AG$100))</f>
      </c>
      <c r="AH70" s="2">
        <f>IF(AG70="","",AG70/AH$1)</f>
      </c>
      <c r="AK70" s="2">
        <f>IF(AJ70="","",AJ70/AK$1)</f>
      </c>
      <c r="AN70" s="2">
        <f>IF(AM70="","",AM70/AN$1)</f>
      </c>
      <c r="AO70" s="14">
        <f>IF(AP70="","",RANK(AP70,AP$3:AP$100))</f>
      </c>
      <c r="AQ70" s="2">
        <f>IF(AP70="","",AP70/AQ$1)</f>
      </c>
      <c r="AR70" s="14">
        <f>IF(AS70="","",RANK(AS70,AS$3:AS$100))</f>
      </c>
      <c r="AT70" s="2">
        <f>IF(AS70="","",AS70/AT$1)</f>
      </c>
      <c r="AU70" s="14">
        <f>IF(AV70="","",RANK(AV70,AV$3:AV$100))</f>
      </c>
      <c r="AW70" s="2">
        <f>IF(AV70="","",AV70/AW$1)</f>
      </c>
      <c r="AY70" s="3">
        <f>IF(OR(B70="",B70&gt;10),"",11-B70)</f>
      </c>
      <c r="AZ70" s="3">
        <f>IF(OR(E70="",E70&gt;10),"",11-E70)</f>
        <v>4</v>
      </c>
      <c r="BA70" s="3">
        <f>IF(OR(H70="",H70&gt;10),"",11-H70)</f>
      </c>
      <c r="BB70" s="3">
        <f>IF(OR(K70="",K70&gt;10),"",11-K70)</f>
      </c>
      <c r="BC70" s="3">
        <f>IF(OR(N70="",N70&gt;10),"",11-N70)</f>
      </c>
      <c r="BD70" s="3">
        <f>IF(OR(Q70="",Q70&gt;10),"",11-Q70)</f>
      </c>
      <c r="BE70" s="3">
        <f>IF(OR(T70="",T70&gt;10),"",11-T70)</f>
      </c>
      <c r="BF70" s="3">
        <f>IF(OR(W70="",W70&gt;10),"",11-W70)</f>
      </c>
      <c r="BG70" s="3">
        <f>IF(OR(Z70="",Z70&gt;10),"",11-Z70)</f>
      </c>
      <c r="BH70" s="3">
        <f>IF(OR(AC70="",AC70&gt;10),"",11-AC70)</f>
      </c>
      <c r="BI70" s="3">
        <f>IF(OR(AF70="",AF70&gt;10),"",11-AF70)</f>
      </c>
      <c r="BJ70" s="3">
        <f>IF(OR(AI70="",AI70&gt;10),"",11-AI70)</f>
      </c>
      <c r="BK70" s="3">
        <f>IF(OR(AO70="",AO70&gt;10),"",11-AO70)</f>
      </c>
      <c r="BL70" s="3">
        <f>IF(OR(AO70="",AO70&gt;10),"",11-AO70)</f>
      </c>
      <c r="BM70" s="3">
        <f>IF(OR(AP70="",AP70&gt;10),"",11-AP70)</f>
      </c>
      <c r="BN70" s="3">
        <f>IF(OR(AU70="",AU70&gt;10),"",11-AU70)</f>
      </c>
      <c r="BP70">
        <f>COUNT(B70,E70,H70,K70,N70,Q70,T70,W70,Z70,AC70,AF70,AI70,AL70,AO70,AR70,AU70)</f>
        <v>1</v>
      </c>
      <c r="BQ70">
        <f>C70+F70+I70+L70+O70+R70+U70+X70+AA70+AD70+AG70+AJ70+AM70+AP70+AS70+AV70</f>
        <v>64</v>
      </c>
      <c r="BR70" s="2">
        <f>BQ70/BR$1</f>
        <v>0.01316872427983539</v>
      </c>
      <c r="BS70">
        <f>COUNT(AY70:BN70)</f>
        <v>1</v>
      </c>
      <c r="BT70">
        <f>SUM(AY70:BN70)</f>
        <v>4</v>
      </c>
      <c r="BU70" s="2">
        <f>(IF(D70="",0,D70)+IF(G70="",0,G70)+IF(J70="",0,J70)+IF(M70="",0,M70)+IF(P70="",0,P70)+IF(S70="",0,S70)+IF(V70="",0,V70)+IF(Y70="",0,Y70)+IF(AB70="",0,AB70)+IF(AE70="",0,AE70)+IF(AH70="",0,AH70)+IF(AK70="",0,AK70)+IF(AN70="",0,AN70)+IF(AQ70="",0,AQ70)+IF(AT70="",0,AT70)+IF(AW70="",0,AW70))/BP70</f>
        <v>0.32</v>
      </c>
    </row>
    <row r="71" spans="1:73" ht="13.5" customHeight="1">
      <c r="A71" t="s">
        <v>24</v>
      </c>
      <c r="B71" s="3">
        <f>IF(C71="","",RANK(C71,C$3:C$100))</f>
      </c>
      <c r="D71" s="10">
        <f>IF(C71="","",C71/D$1)</f>
      </c>
      <c r="E71" s="3">
        <f>IF(F71="","",RANK(F71,F$3:F$100))</f>
      </c>
      <c r="G71" s="2">
        <f>IF(F71="","",F71/G$1)</f>
      </c>
      <c r="H71" s="3">
        <f>IF(I71="","",RANK(I71,I$3:I$100))</f>
      </c>
      <c r="J71" s="2">
        <f>IF(I71="","",I71/J$1)</f>
      </c>
      <c r="K71" s="11">
        <f>IF(L71="","",RANK(L71,L$3:L$100))</f>
        <v>5</v>
      </c>
      <c r="L71">
        <v>62</v>
      </c>
      <c r="M71" s="2">
        <f>IF(L71="","",L71/M$1)</f>
        <v>0.34444444444444444</v>
      </c>
      <c r="N71" s="3">
        <f>IF(O71="","",RANK(O71,O$3:O$100))</f>
      </c>
      <c r="P71" s="2">
        <f>IF(O71="","",O71/P$1)</f>
      </c>
      <c r="Q71" s="3">
        <f>IF(R71="","",RANK(R71,R$3:R$100))</f>
      </c>
      <c r="S71" s="2">
        <f>IF(R71="","",R71/S$1)</f>
      </c>
      <c r="T71" s="3">
        <f>IF(U71="","",RANK(U71,U$3:U$100))</f>
      </c>
      <c r="V71" s="2">
        <f>IF(U71="","",U71/V$1)</f>
      </c>
      <c r="W71" s="14">
        <f>IF(X71="","",RANK(X71,X$3:X$100))</f>
      </c>
      <c r="Y71" s="2">
        <f>IF(X71="","",X71/Y$1)</f>
      </c>
      <c r="Z71" s="14">
        <f>IF(AA71="","",RANK(AA71,AA$3:AA$100))</f>
      </c>
      <c r="AB71" s="2">
        <f>IF(AA71="","",AA71/AB$1)</f>
      </c>
      <c r="AC71" s="14">
        <f>IF(AD71="","",RANK(AD71,AD$3:AD$100))</f>
      </c>
      <c r="AE71" s="2">
        <f>IF(AD71="","",AD71/AE$1)</f>
      </c>
      <c r="AF71" s="14">
        <f>IF(AG71="","",RANK(AG71,AG$3:AG$100))</f>
      </c>
      <c r="AH71" s="2">
        <f>IF(AG71="","",AG71/AH$1)</f>
      </c>
      <c r="AK71" s="2">
        <f>IF(AJ71="","",AJ71/AK$1)</f>
      </c>
      <c r="AN71" s="2">
        <f>IF(AM71="","",AM71/AN$1)</f>
      </c>
      <c r="AO71" s="14">
        <f>IF(AP71="","",RANK(AP71,AP$3:AP$100))</f>
      </c>
      <c r="AQ71" s="2">
        <f>IF(AP71="","",AP71/AQ$1)</f>
      </c>
      <c r="AR71" s="14">
        <f>IF(AS71="","",RANK(AS71,AS$3:AS$100))</f>
      </c>
      <c r="AT71" s="2">
        <f>IF(AS71="","",AS71/AT$1)</f>
      </c>
      <c r="AU71" s="14">
        <f>IF(AV71="","",RANK(AV71,AV$3:AV$100))</f>
      </c>
      <c r="AW71" s="2">
        <f>IF(AV71="","",AV71/AW$1)</f>
      </c>
      <c r="AY71" s="3">
        <f>IF(OR(B71="",B71&gt;10),"",11-B71)</f>
      </c>
      <c r="AZ71" s="3">
        <f>IF(OR(E71="",E71&gt;10),"",11-E71)</f>
      </c>
      <c r="BA71" s="3">
        <f>IF(OR(H71="",H71&gt;10),"",11-H71)</f>
      </c>
      <c r="BB71" s="3">
        <f>IF(OR(K71="",K71&gt;10),"",11-K71)</f>
        <v>6</v>
      </c>
      <c r="BC71" s="3">
        <f>IF(OR(N71="",N71&gt;10),"",11-N71)</f>
      </c>
      <c r="BD71" s="3">
        <f>IF(OR(Q71="",Q71&gt;10),"",11-Q71)</f>
      </c>
      <c r="BE71" s="3">
        <f>IF(OR(T71="",T71&gt;10),"",11-T71)</f>
      </c>
      <c r="BF71" s="3">
        <f>IF(OR(W71="",W71&gt;10),"",11-W71)</f>
      </c>
      <c r="BG71" s="3">
        <f>IF(OR(Z71="",Z71&gt;10),"",11-Z71)</f>
      </c>
      <c r="BH71" s="3">
        <f>IF(OR(AC71="",AC71&gt;10),"",11-AC71)</f>
      </c>
      <c r="BI71" s="3">
        <f>IF(OR(AF71="",AF71&gt;10),"",11-AF71)</f>
      </c>
      <c r="BJ71" s="3">
        <f>IF(OR(AI71="",AI71&gt;10),"",11-AI71)</f>
      </c>
      <c r="BK71" s="3">
        <f>IF(OR(AO71="",AO71&gt;10),"",11-AO71)</f>
      </c>
      <c r="BL71" s="3">
        <f>IF(OR(AO71="",AO71&gt;10),"",11-AO71)</f>
      </c>
      <c r="BM71" s="3">
        <f>IF(OR(AP71="",AP71&gt;10),"",11-AP71)</f>
      </c>
      <c r="BN71" s="3">
        <f>IF(OR(AU71="",AU71&gt;10),"",11-AU71)</f>
      </c>
      <c r="BP71">
        <f>COUNT(B71,E71,H71,K71,N71,Q71,T71,W71,Z71,AC71,AF71,AI71,AL71,AO71,AR71,AU71)</f>
        <v>1</v>
      </c>
      <c r="BQ71">
        <f>C71+F71+I71+L71+O71+R71+U71+X71+AA71+AD71+AG71+AJ71+AM71+AP71+AS71+AV71</f>
        <v>62</v>
      </c>
      <c r="BR71" s="2">
        <f>BQ71/BR$1</f>
        <v>0.012757201646090535</v>
      </c>
      <c r="BS71">
        <f>COUNT(AY71:BN71)</f>
        <v>1</v>
      </c>
      <c r="BT71">
        <f>SUM(AY71:BN71)</f>
        <v>6</v>
      </c>
      <c r="BU71" s="2">
        <f>(IF(D71="",0,D71)+IF(G71="",0,G71)+IF(J71="",0,J71)+IF(M71="",0,M71)+IF(P71="",0,P71)+IF(S71="",0,S71)+IF(V71="",0,V71)+IF(Y71="",0,Y71)+IF(AB71="",0,AB71)+IF(AE71="",0,AE71)+IF(AH71="",0,AH71)+IF(AK71="",0,AK71)+IF(AN71="",0,AN71)+IF(AQ71="",0,AQ71)+IF(AT71="",0,AT71)+IF(AW71="",0,AW71))/BP71</f>
        <v>0.34444444444444444</v>
      </c>
    </row>
    <row r="72" spans="1:73" ht="13.5" customHeight="1">
      <c r="A72" t="s">
        <v>23</v>
      </c>
      <c r="B72" s="3">
        <f>IF(C72="","",RANK(C72,C$3:C$100))</f>
      </c>
      <c r="D72" s="10">
        <f>IF(C72="","",C72/D$1)</f>
      </c>
      <c r="E72" s="3">
        <f>IF(F72="","",RANK(F72,F$3:F$100))</f>
      </c>
      <c r="G72" s="2">
        <f>IF(F72="","",F72/G$1)</f>
      </c>
      <c r="H72" s="3">
        <f>IF(I72="","",RANK(I72,I$3:I$100))</f>
      </c>
      <c r="J72" s="2">
        <f>IF(I72="","",I72/J$1)</f>
      </c>
      <c r="K72" s="11">
        <f>IF(L72="","",RANK(L72,L$3:L$100))</f>
        <v>5</v>
      </c>
      <c r="L72">
        <v>62</v>
      </c>
      <c r="M72" s="2">
        <f>IF(L72="","",L72/M$1)</f>
        <v>0.34444444444444444</v>
      </c>
      <c r="N72" s="3">
        <f>IF(O72="","",RANK(O72,O$3:O$100))</f>
      </c>
      <c r="P72" s="2">
        <f>IF(O72="","",O72/P$1)</f>
      </c>
      <c r="Q72" s="3">
        <f>IF(R72="","",RANK(R72,R$3:R$100))</f>
      </c>
      <c r="S72" s="2">
        <f>IF(R72="","",R72/S$1)</f>
      </c>
      <c r="T72" s="3">
        <f>IF(U72="","",RANK(U72,U$3:U$100))</f>
      </c>
      <c r="V72" s="2">
        <f>IF(U72="","",U72/V$1)</f>
      </c>
      <c r="W72" s="3">
        <f>IF(X72="","",RANK(X72,X$3:X$100))</f>
      </c>
      <c r="Y72" s="2">
        <f>IF(X72="","",X72/Y$1)</f>
      </c>
      <c r="Z72" s="3">
        <f>IF(AA72="","",RANK(AA72,AA$3:AA$100))</f>
      </c>
      <c r="AB72" s="2">
        <f>IF(AA72="","",AA72/AB$1)</f>
      </c>
      <c r="AC72" s="14">
        <f>IF(AD72="","",RANK(AD72,AD$3:AD$100))</f>
      </c>
      <c r="AE72" s="2">
        <f>IF(AD72="","",AD72/AE$1)</f>
      </c>
      <c r="AF72" s="14">
        <f>IF(AG72="","",RANK(AG72,AG$3:AG$100))</f>
      </c>
      <c r="AH72" s="2">
        <f>IF(AG72="","",AG72/AH$1)</f>
      </c>
      <c r="AK72" s="2">
        <f>IF(AJ72="","",AJ72/AK$1)</f>
      </c>
      <c r="AN72" s="2">
        <f>IF(AM72="","",AM72/AN$1)</f>
      </c>
      <c r="AO72" s="14">
        <f>IF(AP72="","",RANK(AP72,AP$3:AP$100))</f>
      </c>
      <c r="AQ72" s="2">
        <f>IF(AP72="","",AP72/AQ$1)</f>
      </c>
      <c r="AR72" s="14">
        <f>IF(AS72="","",RANK(AS72,AS$3:AS$100))</f>
      </c>
      <c r="AT72" s="2">
        <f>IF(AS72="","",AS72/AT$1)</f>
      </c>
      <c r="AU72" s="14">
        <f>IF(AV72="","",RANK(AV72,AV$3:AV$100))</f>
      </c>
      <c r="AW72" s="2">
        <f>IF(AV72="","",AV72/AW$1)</f>
      </c>
      <c r="AY72" s="3">
        <f>IF(OR(B72="",B72&gt;10),"",11-B72)</f>
      </c>
      <c r="AZ72" s="3">
        <f>IF(OR(E72="",E72&gt;10),"",11-E72)</f>
      </c>
      <c r="BA72" s="3">
        <f>IF(OR(H72="",H72&gt;10),"",11-H72)</f>
      </c>
      <c r="BB72" s="3">
        <f>IF(OR(K72="",K72&gt;10),"",11-K72)</f>
        <v>6</v>
      </c>
      <c r="BC72" s="3">
        <f>IF(OR(N72="",N72&gt;10),"",11-N72)</f>
      </c>
      <c r="BD72" s="3">
        <f>IF(OR(Q72="",Q72&gt;10),"",11-Q72)</f>
      </c>
      <c r="BE72" s="3">
        <f>IF(OR(T72="",T72&gt;10),"",11-T72)</f>
      </c>
      <c r="BF72" s="3">
        <f>IF(OR(W72="",W72&gt;10),"",11-W72)</f>
      </c>
      <c r="BG72" s="3">
        <f>IF(OR(Z72="",Z72&gt;10),"",11-Z72)</f>
      </c>
      <c r="BH72" s="3">
        <f>IF(OR(AC72="",AC72&gt;10),"",11-AC72)</f>
      </c>
      <c r="BI72" s="3">
        <f>IF(OR(AF72="",AF72&gt;10),"",11-AF72)</f>
      </c>
      <c r="BJ72" s="3">
        <f>IF(OR(AI72="",AI72&gt;10),"",11-AI72)</f>
      </c>
      <c r="BK72" s="3">
        <f>IF(OR(AO72="",AO72&gt;10),"",11-AO72)</f>
      </c>
      <c r="BL72" s="3">
        <f>IF(OR(AO72="",AO72&gt;10),"",11-AO72)</f>
      </c>
      <c r="BM72" s="3">
        <f>IF(OR(AP72="",AP72&gt;10),"",11-AP72)</f>
      </c>
      <c r="BN72" s="3">
        <f>IF(OR(AU72="",AU72&gt;10),"",11-AU72)</f>
      </c>
      <c r="BP72">
        <f>COUNT(B72,E72,H72,K72,N72,Q72,T72,W72,Z72,AC72,AF72,AI72,AL72,AO72,AR72,AU72)</f>
        <v>1</v>
      </c>
      <c r="BQ72">
        <f>C72+F72+I72+L72+O72+R72+U72+X72+AA72+AD72+AG72+AJ72+AM72+AP72+AS72+AV72</f>
        <v>62</v>
      </c>
      <c r="BR72" s="2">
        <f>BQ72/BR$1</f>
        <v>0.012757201646090535</v>
      </c>
      <c r="BS72">
        <f>COUNT(AY72:BN72)</f>
        <v>1</v>
      </c>
      <c r="BT72">
        <f>SUM(AY72:BN72)</f>
        <v>6</v>
      </c>
      <c r="BU72" s="2">
        <f>(IF(D72="",0,D72)+IF(G72="",0,G72)+IF(J72="",0,J72)+IF(M72="",0,M72)+IF(P72="",0,P72)+IF(S72="",0,S72)+IF(V72="",0,V72)+IF(Y72="",0,Y72)+IF(AB72="",0,AB72)+IF(AE72="",0,AE72)+IF(AH72="",0,AH72)+IF(AK72="",0,AK72)+IF(AN72="",0,AN72)+IF(AQ72="",0,AQ72)+IF(AT72="",0,AT72)+IF(AW72="",0,AW72))/BP72</f>
        <v>0.34444444444444444</v>
      </c>
    </row>
    <row r="73" spans="1:73" ht="13.5" customHeight="1">
      <c r="A73" t="s">
        <v>33</v>
      </c>
      <c r="B73" s="3">
        <f>IF(C73="","",RANK(C73,C$3:C$100))</f>
      </c>
      <c r="D73" s="10">
        <f>IF(C73="","",C73/D$1)</f>
      </c>
      <c r="E73" s="3">
        <f>IF(F73="","",RANK(F73,F$3:F$100))</f>
        <v>9</v>
      </c>
      <c r="F73">
        <v>56</v>
      </c>
      <c r="G73" s="2">
        <f>IF(F73="","",F73/G$1)</f>
        <v>0.28</v>
      </c>
      <c r="H73" s="3">
        <f>IF(I73="","",RANK(I73,I$3:I$100))</f>
      </c>
      <c r="J73" s="2">
        <f>IF(I73="","",I73/J$1)</f>
      </c>
      <c r="K73" s="3">
        <f>IF(L73="","",RANK(L73,L$3:L$100))</f>
      </c>
      <c r="M73" s="2">
        <f>IF(L73="","",L73/M$1)</f>
      </c>
      <c r="N73" s="3">
        <f>IF(O73="","",RANK(O73,O$3:O$100))</f>
      </c>
      <c r="P73" s="2">
        <f>IF(O73="","",O73/P$1)</f>
      </c>
      <c r="Q73" s="3">
        <f>IF(R73="","",RANK(R73,R$3:R$100))</f>
      </c>
      <c r="S73" s="2">
        <f>IF(R73="","",R73/S$1)</f>
      </c>
      <c r="T73" s="3">
        <f>IF(U73="","",RANK(U73,U$3:U$100))</f>
      </c>
      <c r="V73" s="2">
        <f>IF(U73="","",U73/V$1)</f>
      </c>
      <c r="W73" s="3">
        <f>IF(X73="","",RANK(X73,X$3:X$100))</f>
      </c>
      <c r="Y73" s="2">
        <f>IF(X73="","",X73/Y$1)</f>
      </c>
      <c r="Z73" s="3">
        <f>IF(AA73="","",RANK(AA73,AA$3:AA$100))</f>
      </c>
      <c r="AB73" s="2">
        <f>IF(AA73="","",AA73/AB$1)</f>
      </c>
      <c r="AC73" s="14">
        <f>IF(AD73="","",RANK(AD73,AD$3:AD$100))</f>
      </c>
      <c r="AE73" s="2">
        <f>IF(AD73="","",AD73/AE$1)</f>
      </c>
      <c r="AF73" s="14">
        <f>IF(AG73="","",RANK(AG73,AG$3:AG$100))</f>
      </c>
      <c r="AH73" s="2">
        <f>IF(AG73="","",AG73/AH$1)</f>
      </c>
      <c r="AK73" s="2">
        <f>IF(AJ73="","",AJ73/AK$1)</f>
      </c>
      <c r="AN73" s="2">
        <f>IF(AM73="","",AM73/AN$1)</f>
      </c>
      <c r="AO73" s="14">
        <f>IF(AP73="","",RANK(AP73,AP$3:AP$100))</f>
      </c>
      <c r="AQ73" s="2">
        <f>IF(AP73="","",AP73/AQ$1)</f>
      </c>
      <c r="AR73" s="14">
        <f>IF(AS73="","",RANK(AS73,AS$3:AS$100))</f>
      </c>
      <c r="AT73" s="2">
        <f>IF(AS73="","",AS73/AT$1)</f>
      </c>
      <c r="AU73" s="14">
        <f>IF(AV73="","",RANK(AV73,AV$3:AV$100))</f>
      </c>
      <c r="AW73" s="2">
        <f>IF(AV73="","",AV73/AW$1)</f>
      </c>
      <c r="AY73" s="3">
        <f>IF(OR(B73="",B73&gt;10),"",11-B73)</f>
      </c>
      <c r="AZ73" s="3">
        <f>IF(OR(E73="",E73&gt;10),"",11-E73)</f>
        <v>2</v>
      </c>
      <c r="BA73" s="3">
        <f>IF(OR(H73="",H73&gt;10),"",11-H73)</f>
      </c>
      <c r="BB73" s="3">
        <f>IF(OR(K73="",K73&gt;10),"",11-K73)</f>
      </c>
      <c r="BC73" s="3">
        <f>IF(OR(N73="",N73&gt;10),"",11-N73)</f>
      </c>
      <c r="BD73" s="3">
        <f>IF(OR(Q73="",Q73&gt;10),"",11-Q73)</f>
      </c>
      <c r="BE73" s="3">
        <f>IF(OR(T73="",T73&gt;10),"",11-T73)</f>
      </c>
      <c r="BF73" s="3">
        <f>IF(OR(W73="",W73&gt;10),"",11-W73)</f>
      </c>
      <c r="BG73" s="3">
        <f>IF(OR(Z73="",Z73&gt;10),"",11-Z73)</f>
      </c>
      <c r="BH73" s="3">
        <f>IF(OR(AC73="",AC73&gt;10),"",11-AC73)</f>
      </c>
      <c r="BI73" s="3">
        <f>IF(OR(AF73="",AF73&gt;10),"",11-AF73)</f>
      </c>
      <c r="BJ73" s="3">
        <f>IF(OR(AI73="",AI73&gt;10),"",11-AI73)</f>
      </c>
      <c r="BK73" s="3">
        <f>IF(OR(AO73="",AO73&gt;10),"",11-AO73)</f>
      </c>
      <c r="BL73" s="3">
        <f>IF(OR(AO73="",AO73&gt;10),"",11-AO73)</f>
      </c>
      <c r="BM73" s="3">
        <f>IF(OR(AP73="",AP73&gt;10),"",11-AP73)</f>
      </c>
      <c r="BN73" s="3">
        <f>IF(OR(AU73="",AU73&gt;10),"",11-AU73)</f>
      </c>
      <c r="BP73">
        <f>COUNT(B73,E73,H73,K73,N73,Q73,T73,W73,Z73,AC73,AF73,AI73,AL73,AO73,AR73,AU73)</f>
        <v>1</v>
      </c>
      <c r="BQ73">
        <f>C73+F73+I73+L73+O73+R73+U73+X73+AA73+AD73+AG73+AJ73+AM73+AP73+AS73+AV73</f>
        <v>56</v>
      </c>
      <c r="BR73" s="2">
        <f>BQ73/BR$1</f>
        <v>0.011522633744855968</v>
      </c>
      <c r="BS73">
        <f>COUNT(AY73:BN73)</f>
        <v>1</v>
      </c>
      <c r="BT73">
        <f>SUM(AY73:BN73)</f>
        <v>2</v>
      </c>
      <c r="BU73" s="2">
        <f>(IF(D73="",0,D73)+IF(G73="",0,G73)+IF(J73="",0,J73)+IF(M73="",0,M73)+IF(P73="",0,P73)+IF(S73="",0,S73)+IF(V73="",0,V73)+IF(Y73="",0,Y73)+IF(AB73="",0,AB73)+IF(AE73="",0,AE73)+IF(AH73="",0,AH73)+IF(AK73="",0,AK73)+IF(AN73="",0,AN73)+IF(AQ73="",0,AQ73)+IF(AT73="",0,AT73)+IF(AW73="",0,AW73))/BP73</f>
        <v>0.28</v>
      </c>
    </row>
    <row r="74" spans="1:73" ht="13.5" customHeight="1">
      <c r="A74" t="s">
        <v>40</v>
      </c>
      <c r="B74" s="3">
        <f>IF(C74="","",RANK(C74,C$3:C$100))</f>
      </c>
      <c r="D74" s="10">
        <f>IF(C74="","",C74/D$1)</f>
      </c>
      <c r="E74" s="3">
        <f>IF(F74="","",RANK(F74,F$3:F$100))</f>
        <v>12</v>
      </c>
      <c r="F74">
        <v>53</v>
      </c>
      <c r="G74" s="2">
        <f>IF(F74="","",F74/G$1)</f>
        <v>0.265</v>
      </c>
      <c r="H74" s="3">
        <f>IF(I74="","",RANK(I74,I$3:I$100))</f>
      </c>
      <c r="J74" s="2">
        <f>IF(I74="","",I74/J$1)</f>
      </c>
      <c r="K74" s="3">
        <f>IF(L74="","",RANK(L74,L$3:L$100))</f>
      </c>
      <c r="M74" s="2">
        <f>IF(L74="","",L74/M$1)</f>
      </c>
      <c r="N74" s="3">
        <f>IF(O74="","",RANK(O74,O$3:O$100))</f>
      </c>
      <c r="P74" s="2">
        <f>IF(O74="","",O74/P$1)</f>
      </c>
      <c r="Q74" s="3">
        <f>IF(R74="","",RANK(R74,R$3:R$100))</f>
      </c>
      <c r="S74" s="2">
        <f>IF(R74="","",R74/S$1)</f>
      </c>
      <c r="T74" s="3">
        <f>IF(U74="","",RANK(U74,U$3:U$100))</f>
      </c>
      <c r="V74" s="2">
        <f>IF(U74="","",U74/V$1)</f>
      </c>
      <c r="W74" s="14">
        <f>IF(X74="","",RANK(X74,X$3:X$100))</f>
      </c>
      <c r="Y74" s="2">
        <f>IF(X74="","",X74/Y$1)</f>
      </c>
      <c r="Z74" s="14">
        <f>IF(AA74="","",RANK(AA74,AA$3:AA$100))</f>
      </c>
      <c r="AB74" s="2">
        <f>IF(AA74="","",AA74/AB$1)</f>
      </c>
      <c r="AC74" s="14">
        <f>IF(AD74="","",RANK(AD74,AD$3:AD$100))</f>
      </c>
      <c r="AE74" s="2">
        <f>IF(AD74="","",AD74/AE$1)</f>
      </c>
      <c r="AF74" s="14">
        <f>IF(AG74="","",RANK(AG74,AG$3:AG$100))</f>
      </c>
      <c r="AH74" s="2">
        <f>IF(AG74="","",AG74/AH$1)</f>
      </c>
      <c r="AK74" s="2">
        <f>IF(AJ74="","",AJ74/AK$1)</f>
      </c>
      <c r="AN74" s="2">
        <f>IF(AM74="","",AM74/AN$1)</f>
      </c>
      <c r="AO74" s="14">
        <f>IF(AP74="","",RANK(AP74,AP$3:AP$100))</f>
      </c>
      <c r="AQ74" s="2">
        <f>IF(AP74="","",AP74/AQ$1)</f>
      </c>
      <c r="AR74" s="14">
        <f>IF(AS74="","",RANK(AS74,AS$3:AS$100))</f>
      </c>
      <c r="AT74" s="2">
        <f>IF(AS74="","",AS74/AT$1)</f>
      </c>
      <c r="AU74" s="14">
        <f>IF(AV74="","",RANK(AV74,AV$3:AV$100))</f>
      </c>
      <c r="AW74" s="2">
        <f>IF(AV74="","",AV74/AW$1)</f>
      </c>
      <c r="AY74" s="3">
        <f>IF(OR(B74="",B74&gt;10),"",11-B74)</f>
      </c>
      <c r="AZ74" s="3">
        <f>IF(OR(E74="",E74&gt;10),"",11-E74)</f>
      </c>
      <c r="BA74" s="3">
        <f>IF(OR(H74="",H74&gt;10),"",11-H74)</f>
      </c>
      <c r="BB74" s="3">
        <f>IF(OR(K74="",K74&gt;10),"",11-K74)</f>
      </c>
      <c r="BC74" s="3">
        <f>IF(OR(N74="",N74&gt;10),"",11-N74)</f>
      </c>
      <c r="BD74" s="3">
        <f>IF(OR(Q74="",Q74&gt;10),"",11-Q74)</f>
      </c>
      <c r="BE74" s="3">
        <f>IF(OR(T74="",T74&gt;10),"",11-T74)</f>
      </c>
      <c r="BF74" s="3">
        <f>IF(OR(W74="",W74&gt;10),"",11-W74)</f>
      </c>
      <c r="BG74" s="3">
        <f>IF(OR(Z74="",Z74&gt;10),"",11-Z74)</f>
      </c>
      <c r="BH74" s="3">
        <f>IF(OR(AC74="",AC74&gt;10),"",11-AC74)</f>
      </c>
      <c r="BI74" s="3">
        <f>IF(OR(AF74="",AF74&gt;10),"",11-AF74)</f>
      </c>
      <c r="BJ74" s="3">
        <f>IF(OR(AI74="",AI74&gt;10),"",11-AI74)</f>
      </c>
      <c r="BK74" s="3">
        <f>IF(OR(AO74="",AO74&gt;10),"",11-AO74)</f>
      </c>
      <c r="BL74" s="3">
        <f>IF(OR(AO74="",AO74&gt;10),"",11-AO74)</f>
      </c>
      <c r="BM74" s="3">
        <f>IF(OR(AP74="",AP74&gt;10),"",11-AP74)</f>
      </c>
      <c r="BN74" s="3">
        <f>IF(OR(AU74="",AU74&gt;10),"",11-AU74)</f>
      </c>
      <c r="BP74">
        <f>COUNT(B74,E74,H74,K74,N74,Q74,T74,W74,Z74,AC74,AF74,AI74,AL74,AO74,AR74,AU74)</f>
        <v>1</v>
      </c>
      <c r="BQ74">
        <f>C74+F74+I74+L74+O74+R74+U74+X74+AA74+AD74+AG74+AJ74+AM74+AP74+AS74+AV74</f>
        <v>53</v>
      </c>
      <c r="BR74" s="2">
        <f>BQ74/BR$1</f>
        <v>0.010905349794238683</v>
      </c>
      <c r="BS74">
        <f>COUNT(AY74:BN74)</f>
        <v>0</v>
      </c>
      <c r="BT74">
        <f>SUM(AY74:BN74)</f>
        <v>0</v>
      </c>
      <c r="BU74" s="2">
        <f>(IF(D74="",0,D74)+IF(G74="",0,G74)+IF(J74="",0,J74)+IF(M74="",0,M74)+IF(P74="",0,P74)+IF(S74="",0,S74)+IF(V74="",0,V74)+IF(Y74="",0,Y74)+IF(AB74="",0,AB74)+IF(AE74="",0,AE74)+IF(AH74="",0,AH74)+IF(AK74="",0,AK74)+IF(AN74="",0,AN74)+IF(AQ74="",0,AQ74)+IF(AT74="",0,AT74)+IF(AW74="",0,AW74))/BP74</f>
        <v>0.265</v>
      </c>
    </row>
    <row r="75" spans="1:73" ht="13.5" customHeight="1">
      <c r="A75" t="s">
        <v>100</v>
      </c>
      <c r="P75" s="2">
        <f>IF(O75="","",O75/P$1)</f>
      </c>
      <c r="Q75" s="3">
        <f>IF(R75="","",RANK(R75,R$3:R$100))</f>
      </c>
      <c r="S75" s="2">
        <f>IF(R75="","",R75/S$1)</f>
      </c>
      <c r="T75" s="3">
        <f>IF(U75="","",RANK(U75,U$3:U$100))</f>
      </c>
      <c r="V75" s="2">
        <f>IF(U75="","",U75/V$1)</f>
      </c>
      <c r="W75" s="14">
        <f>IF(X75="","",RANK(X75,X$3:X$100))</f>
      </c>
      <c r="Y75" s="2">
        <f>IF(X75="","",X75/Y$1)</f>
      </c>
      <c r="Z75" s="14">
        <f>IF(AA75="","",RANK(AA75,AA$3:AA$100))</f>
        <v>16</v>
      </c>
      <c r="AA75">
        <v>50</v>
      </c>
      <c r="AB75" s="2">
        <f>IF(AA75="","",AA75/AB$1)</f>
        <v>0.14705882352941177</v>
      </c>
      <c r="AC75" s="14">
        <f>IF(AD75="","",RANK(AD75,AD$3:AD$100))</f>
      </c>
      <c r="AE75" s="2">
        <f>IF(AD75="","",AD75/AE$1)</f>
      </c>
      <c r="AF75" s="14">
        <f>IF(AG75="","",RANK(AG75,AG$3:AG$100))</f>
      </c>
      <c r="AH75" s="2">
        <f>IF(AG75="","",AG75/AH$1)</f>
      </c>
      <c r="AK75" s="2">
        <f>IF(AJ75="","",AJ75/AK$1)</f>
      </c>
      <c r="AN75" s="2">
        <f>IF(AM75="","",AM75/AN$1)</f>
      </c>
      <c r="AQ75" s="2">
        <f>IF(AP75="","",AP75/AQ$1)</f>
      </c>
      <c r="AR75" s="14">
        <f>IF(AS75="","",RANK(AS75,AS$3:AS$100))</f>
      </c>
      <c r="AT75" s="2">
        <f>IF(AS75="","",AS75/AT$1)</f>
      </c>
      <c r="AU75" s="14">
        <f>IF(AV75="","",RANK(AV75,AV$3:AV$100))</f>
      </c>
      <c r="AW75" s="2">
        <f>IF(AV75="","",AV75/AW$1)</f>
      </c>
      <c r="AY75" s="3">
        <f>IF(OR(B75="",B75&gt;10),"",11-B75)</f>
      </c>
      <c r="AZ75" s="3">
        <f>IF(OR(E75="",E75&gt;10),"",11-E75)</f>
      </c>
      <c r="BA75" s="3">
        <f>IF(OR(H75="",H75&gt;10),"",11-H75)</f>
      </c>
      <c r="BB75" s="3">
        <f>IF(OR(K75="",K75&gt;10),"",11-K75)</f>
      </c>
      <c r="BC75" s="3">
        <f>IF(OR(N75="",N75&gt;10),"",11-N75)</f>
      </c>
      <c r="BD75" s="3">
        <f>IF(OR(Q75="",Q75&gt;10),"",11-Q75)</f>
      </c>
      <c r="BE75" s="3">
        <f>IF(OR(T75="",T75&gt;10),"",11-T75)</f>
      </c>
      <c r="BF75" s="3">
        <f>IF(OR(W75="",W75&gt;10),"",11-W75)</f>
      </c>
      <c r="BG75" s="3">
        <f>IF(OR(Z75="",Z75&gt;10),"",11-Z75)</f>
      </c>
      <c r="BH75" s="3">
        <f>IF(OR(AC75="",AC75&gt;10),"",11-AC75)</f>
      </c>
      <c r="BI75" s="3">
        <f>IF(OR(AF75="",AF75&gt;10),"",11-AF75)</f>
      </c>
      <c r="BJ75" s="3">
        <f>IF(OR(AI75="",AI75&gt;10),"",11-AI75)</f>
      </c>
      <c r="BK75" s="3">
        <f>IF(OR(AO75="",AO75&gt;10),"",11-AO75)</f>
      </c>
      <c r="BL75" s="3">
        <f>IF(OR(AO75="",AO75&gt;10),"",11-AO75)</f>
      </c>
      <c r="BM75" s="3">
        <f>IF(OR(AP75="",AP75&gt;10),"",11-AP75)</f>
      </c>
      <c r="BN75" s="3">
        <f>IF(OR(AU75="",AU75&gt;10),"",11-AU75)</f>
      </c>
      <c r="BP75">
        <f>COUNT(B75,E75,H75,K75,N75,Q75,T75,W75,Z75,AC75,AF75,AI75,AL75,AO75,AR75,AU75)</f>
        <v>1</v>
      </c>
      <c r="BQ75">
        <f>C75+F75+I75+L75+O75+R75+U75+X75+AA75+AD75+AG75+AJ75+AM75+AP75+AS75+AV75</f>
        <v>50</v>
      </c>
      <c r="BR75" s="2">
        <f>BQ75/BR$1</f>
        <v>0.0102880658436214</v>
      </c>
      <c r="BS75">
        <f>COUNT(AY75:BN75)</f>
        <v>0</v>
      </c>
      <c r="BT75">
        <f>SUM(AY75:BN75)</f>
        <v>0</v>
      </c>
      <c r="BU75" s="2">
        <f>(IF(D75="",0,D75)+IF(G75="",0,G75)+IF(J75="",0,J75)+IF(M75="",0,M75)+IF(P75="",0,P75)+IF(S75="",0,S75)+IF(V75="",0,V75)+IF(Y75="",0,Y75)+IF(AB75="",0,AB75)+IF(AE75="",0,AE75)+IF(AH75="",0,AH75)+IF(AK75="",0,AK75)+IF(AN75="",0,AN75)+IF(AQ75="",0,AQ75)+IF(AT75="",0,AT75)+IF(AW75="",0,AW75))/BP75</f>
        <v>0.14705882352941177</v>
      </c>
    </row>
    <row r="76" spans="1:73" ht="13.5" customHeight="1">
      <c r="A76" t="s">
        <v>56</v>
      </c>
      <c r="B76" s="3">
        <f>IF(C76="","",RANK(C76,C$3:C$100))</f>
      </c>
      <c r="D76" s="10">
        <f>IF(C76="","",C76/D$1)</f>
      </c>
      <c r="E76" s="3">
        <f>IF(F76="","",RANK(F76,F$3:F$100))</f>
      </c>
      <c r="G76" s="2">
        <f>IF(F76="","",F76/G$1)</f>
      </c>
      <c r="H76" s="3">
        <f>IF(I76="","",RANK(I76,I$3:I$100))</f>
      </c>
      <c r="J76" s="2">
        <f>IF(I76="","",I76/J$1)</f>
      </c>
      <c r="K76" s="3">
        <f>IF(L76="","",RANK(L76,L$3:L$100))</f>
      </c>
      <c r="M76" s="2">
        <f>IF(L76="","",L76/M$1)</f>
      </c>
      <c r="N76" s="3">
        <f>IF(O76="","",RANK(O76,O$3:O$100))</f>
      </c>
      <c r="P76" s="2">
        <f>IF(O76="","",O76/P$1)</f>
      </c>
      <c r="Q76" s="3">
        <f>IF(R76="","",RANK(R76,R$3:R$100))</f>
        <v>10</v>
      </c>
      <c r="R76">
        <v>50</v>
      </c>
      <c r="S76" s="2">
        <f>IF(R76="","",R76/S$1)</f>
        <v>0.3333333333333333</v>
      </c>
      <c r="T76" s="3">
        <f>IF(U76="","",RANK(U76,U$3:U$100))</f>
      </c>
      <c r="V76" s="2">
        <f>IF(U76="","",U76/V$1)</f>
      </c>
      <c r="W76" s="14">
        <f>IF(X76="","",RANK(X76,X$3:X$100))</f>
      </c>
      <c r="Y76" s="2">
        <f>IF(X76="","",X76/Y$1)</f>
      </c>
      <c r="Z76" s="14">
        <f>IF(AA76="","",RANK(AA76,AA$3:AA$100))</f>
      </c>
      <c r="AB76" s="2">
        <f>IF(AA76="","",AA76/AB$1)</f>
      </c>
      <c r="AC76" s="14">
        <f>IF(AD76="","",RANK(AD76,AD$3:AD$100))</f>
      </c>
      <c r="AE76" s="2">
        <f>IF(AD76="","",AD76/AE$1)</f>
      </c>
      <c r="AF76" s="14">
        <f>IF(AG76="","",RANK(AG76,AG$3:AG$100))</f>
      </c>
      <c r="AH76" s="2">
        <f>IF(AG76="","",AG76/AH$1)</f>
      </c>
      <c r="AK76" s="2">
        <f>IF(AJ76="","",AJ76/AK$1)</f>
      </c>
      <c r="AN76" s="2">
        <f>IF(AM76="","",AM76/AN$1)</f>
      </c>
      <c r="AO76" s="14">
        <f>IF(AP76="","",RANK(AP76,AP$3:AP$100))</f>
      </c>
      <c r="AQ76" s="2">
        <f>IF(AP76="","",AP76/AQ$1)</f>
      </c>
      <c r="AR76" s="14">
        <f>IF(AS76="","",RANK(AS76,AS$3:AS$100))</f>
      </c>
      <c r="AT76" s="2">
        <f>IF(AS76="","",AS76/AT$1)</f>
      </c>
      <c r="AU76" s="14">
        <f>IF(AV76="","",RANK(AV76,AV$3:AV$100))</f>
      </c>
      <c r="AW76" s="2">
        <f>IF(AV76="","",AV76/AW$1)</f>
      </c>
      <c r="AY76" s="3">
        <f>IF(OR(B76="",B76&gt;10),"",11-B76)</f>
      </c>
      <c r="AZ76" s="3">
        <f>IF(OR(E76="",E76&gt;10),"",11-E76)</f>
      </c>
      <c r="BA76" s="3">
        <f>IF(OR(H76="",H76&gt;10),"",11-H76)</f>
      </c>
      <c r="BB76" s="3">
        <f>IF(OR(K76="",K76&gt;10),"",11-K76)</f>
      </c>
      <c r="BC76" s="3">
        <f>IF(OR(N76="",N76&gt;10),"",11-N76)</f>
      </c>
      <c r="BD76" s="3">
        <f>IF(OR(Q76="",Q76&gt;10),"",11-Q76)</f>
        <v>1</v>
      </c>
      <c r="BE76" s="3">
        <f>IF(OR(T76="",T76&gt;10),"",11-T76)</f>
      </c>
      <c r="BF76" s="3">
        <f>IF(OR(W76="",W76&gt;10),"",11-W76)</f>
      </c>
      <c r="BG76" s="3">
        <f>IF(OR(Z76="",Z76&gt;10),"",11-Z76)</f>
      </c>
      <c r="BH76" s="3">
        <f>IF(OR(AC76="",AC76&gt;10),"",11-AC76)</f>
      </c>
      <c r="BI76" s="3">
        <f>IF(OR(AF76="",AF76&gt;10),"",11-AF76)</f>
      </c>
      <c r="BJ76" s="3">
        <f>IF(OR(AI76="",AI76&gt;10),"",11-AI76)</f>
      </c>
      <c r="BK76" s="3">
        <f>IF(OR(AO76="",AO76&gt;10),"",11-AO76)</f>
      </c>
      <c r="BL76" s="3">
        <f>IF(OR(AO76="",AO76&gt;10),"",11-AO76)</f>
      </c>
      <c r="BM76" s="3">
        <f>IF(OR(AP76="",AP76&gt;10),"",11-AP76)</f>
      </c>
      <c r="BN76" s="3">
        <f>IF(OR(AU76="",AU76&gt;10),"",11-AU76)</f>
      </c>
      <c r="BP76">
        <f>COUNT(B76,E76,H76,K76,N76,Q76,T76,W76,Z76,AC76,AF76,AI76,AL76,AO76,AR76,AU76)</f>
        <v>1</v>
      </c>
      <c r="BQ76">
        <f>C76+F76+I76+L76+O76+R76+U76+X76+AA76+AD76+AG76+AJ76+AM76+AP76+AS76+AV76</f>
        <v>50</v>
      </c>
      <c r="BR76" s="2">
        <f>BQ76/BR$1</f>
        <v>0.0102880658436214</v>
      </c>
      <c r="BS76">
        <f>COUNT(AY76:BN76)</f>
        <v>1</v>
      </c>
      <c r="BT76">
        <f>SUM(AY76:BN76)</f>
        <v>1</v>
      </c>
      <c r="BU76" s="2">
        <f>(IF(D76="",0,D76)+IF(G76="",0,G76)+IF(J76="",0,J76)+IF(M76="",0,M76)+IF(P76="",0,P76)+IF(S76="",0,S76)+IF(V76="",0,V76)+IF(Y76="",0,Y76)+IF(AB76="",0,AB76)+IF(AE76="",0,AE76)+IF(AH76="",0,AH76)+IF(AK76="",0,AK76)+IF(AN76="",0,AN76)+IF(AQ76="",0,AQ76)+IF(AT76="",0,AT76)+IF(AW76="",0,AW76))/BP76</f>
        <v>0.3333333333333333</v>
      </c>
    </row>
    <row r="77" spans="1:73" ht="13.5" customHeight="1">
      <c r="A77" t="s">
        <v>38</v>
      </c>
      <c r="B77" s="3">
        <f>IF(C77="","",RANK(C77,C$3:C$100))</f>
      </c>
      <c r="D77" s="10">
        <f>IF(C77="","",C77/D$1)</f>
      </c>
      <c r="E77" s="3">
        <f>IF(F77="","",RANK(F77,F$3:F$100))</f>
        <v>15</v>
      </c>
      <c r="F77">
        <v>50</v>
      </c>
      <c r="G77" s="2">
        <f>IF(F77="","",F77/G$1)</f>
        <v>0.25</v>
      </c>
      <c r="H77" s="3">
        <f>IF(I77="","",RANK(I77,I$3:I$100))</f>
      </c>
      <c r="J77" s="2">
        <f>IF(I77="","",I77/J$1)</f>
      </c>
      <c r="K77" s="3">
        <f>IF(L77="","",RANK(L77,L$3:L$100))</f>
      </c>
      <c r="M77" s="2">
        <f>IF(L77="","",L77/M$1)</f>
      </c>
      <c r="N77" s="3">
        <f>IF(O77="","",RANK(O77,O$3:O$100))</f>
      </c>
      <c r="P77" s="2">
        <f>IF(O77="","",O77/P$1)</f>
      </c>
      <c r="Q77" s="3">
        <f>IF(R77="","",RANK(R77,R$3:R$100))</f>
      </c>
      <c r="S77" s="2">
        <f>IF(R77="","",R77/S$1)</f>
      </c>
      <c r="T77" s="3">
        <f>IF(U77="","",RANK(U77,U$3:U$100))</f>
      </c>
      <c r="V77" s="2">
        <f>IF(U77="","",U77/V$1)</f>
      </c>
      <c r="W77" s="14">
        <f>IF(X77="","",RANK(X77,X$3:X$100))</f>
      </c>
      <c r="Y77" s="2">
        <f>IF(X77="","",X77/Y$1)</f>
      </c>
      <c r="Z77" s="14">
        <f>IF(AA77="","",RANK(AA77,AA$3:AA$100))</f>
      </c>
      <c r="AB77" s="2">
        <f>IF(AA77="","",AA77/AB$1)</f>
      </c>
      <c r="AC77" s="14">
        <f>IF(AD77="","",RANK(AD77,AD$3:AD$100))</f>
      </c>
      <c r="AE77" s="2">
        <f>IF(AD77="","",AD77/AE$1)</f>
      </c>
      <c r="AF77" s="14">
        <f>IF(AG77="","",RANK(AG77,AG$3:AG$100))</f>
      </c>
      <c r="AH77" s="2">
        <f>IF(AG77="","",AG77/AH$1)</f>
      </c>
      <c r="AK77" s="2">
        <f>IF(AJ77="","",AJ77/AK$1)</f>
      </c>
      <c r="AN77" s="2">
        <f>IF(AM77="","",AM77/AN$1)</f>
      </c>
      <c r="AO77" s="14">
        <f>IF(AP77="","",RANK(AP77,AP$3:AP$100))</f>
      </c>
      <c r="AQ77" s="2">
        <f>IF(AP77="","",AP77/AQ$1)</f>
      </c>
      <c r="AR77" s="14">
        <f>IF(AS77="","",RANK(AS77,AS$3:AS$100))</f>
      </c>
      <c r="AT77" s="2">
        <f>IF(AS77="","",AS77/AT$1)</f>
      </c>
      <c r="AU77" s="14">
        <f>IF(AV77="","",RANK(AV77,AV$3:AV$100))</f>
      </c>
      <c r="AW77" s="2">
        <f>IF(AV77="","",AV77/AW$1)</f>
      </c>
      <c r="AY77" s="3">
        <f>IF(OR(B77="",B77&gt;10),"",11-B77)</f>
      </c>
      <c r="AZ77" s="3">
        <f>IF(OR(E77="",E77&gt;10),"",11-E77)</f>
      </c>
      <c r="BA77" s="3">
        <f>IF(OR(H77="",H77&gt;10),"",11-H77)</f>
      </c>
      <c r="BB77" s="3">
        <f>IF(OR(K77="",K77&gt;10),"",11-K77)</f>
      </c>
      <c r="BC77" s="3">
        <f>IF(OR(N77="",N77&gt;10),"",11-N77)</f>
      </c>
      <c r="BD77" s="3">
        <f>IF(OR(Q77="",Q77&gt;10),"",11-Q77)</f>
      </c>
      <c r="BE77" s="3">
        <f>IF(OR(T77="",T77&gt;10),"",11-T77)</f>
      </c>
      <c r="BF77" s="3">
        <f>IF(OR(W77="",W77&gt;10),"",11-W77)</f>
      </c>
      <c r="BG77" s="3">
        <f>IF(OR(Z77="",Z77&gt;10),"",11-Z77)</f>
      </c>
      <c r="BH77" s="3">
        <f>IF(OR(AC77="",AC77&gt;10),"",11-AC77)</f>
      </c>
      <c r="BI77" s="3">
        <f>IF(OR(AF77="",AF77&gt;10),"",11-AF77)</f>
      </c>
      <c r="BJ77" s="3">
        <f>IF(OR(AI77="",AI77&gt;10),"",11-AI77)</f>
      </c>
      <c r="BK77" s="3">
        <f>IF(OR(AO77="",AO77&gt;10),"",11-AO77)</f>
      </c>
      <c r="BL77" s="3">
        <f>IF(OR(AO77="",AO77&gt;10),"",11-AO77)</f>
      </c>
      <c r="BM77" s="3">
        <f>IF(OR(AP77="",AP77&gt;10),"",11-AP77)</f>
      </c>
      <c r="BN77" s="3">
        <f>IF(OR(AU77="",AU77&gt;10),"",11-AU77)</f>
      </c>
      <c r="BP77">
        <f>COUNT(B77,E77,H77,K77,N77,Q77,T77,W77,Z77,AC77,AF77,AI77,AL77,AO77,AR77,AU77)</f>
        <v>1</v>
      </c>
      <c r="BQ77">
        <f>C77+F77+I77+L77+O77+R77+U77+X77+AA77+AD77+AG77+AJ77+AM77+AP77+AS77+AV77</f>
        <v>50</v>
      </c>
      <c r="BR77" s="2">
        <f>BQ77/BR$1</f>
        <v>0.0102880658436214</v>
      </c>
      <c r="BS77">
        <f>COUNT(AY77:BN77)</f>
        <v>0</v>
      </c>
      <c r="BT77">
        <f>SUM(AY77:BN77)</f>
        <v>0</v>
      </c>
      <c r="BU77" s="2">
        <f>(IF(D77="",0,D77)+IF(G77="",0,G77)+IF(J77="",0,J77)+IF(M77="",0,M77)+IF(P77="",0,P77)+IF(S77="",0,S77)+IF(V77="",0,V77)+IF(Y77="",0,Y77)+IF(AB77="",0,AB77)+IF(AE77="",0,AE77)+IF(AH77="",0,AH77)+IF(AK77="",0,AK77)+IF(AN77="",0,AN77)+IF(AQ77="",0,AQ77)+IF(AT77="",0,AT77)+IF(AW77="",0,AW77))/BP77</f>
        <v>0.25</v>
      </c>
    </row>
    <row r="78" spans="1:73" ht="13.5" customHeight="1">
      <c r="A78" t="s">
        <v>101</v>
      </c>
      <c r="P78" s="2">
        <f>IF(O78="","",O78/P$1)</f>
      </c>
      <c r="Q78" s="3">
        <f>IF(R78="","",RANK(R78,R$3:R$100))</f>
      </c>
      <c r="S78" s="2">
        <f>IF(R78="","",R78/S$1)</f>
      </c>
      <c r="T78" s="3">
        <f>IF(U78="","",RANK(U78,U$3:U$100))</f>
      </c>
      <c r="V78" s="2">
        <f>IF(U78="","",U78/V$1)</f>
      </c>
      <c r="W78" s="14">
        <f>IF(X78="","",RANK(X78,X$3:X$100))</f>
      </c>
      <c r="Y78" s="2">
        <f>IF(X78="","",X78/Y$1)</f>
      </c>
      <c r="Z78" s="14">
        <f>IF(AA78="","",RANK(AA78,AA$3:AA$100))</f>
        <v>17</v>
      </c>
      <c r="AA78">
        <v>43</v>
      </c>
      <c r="AB78" s="2">
        <f>IF(AA78="","",AA78/AB$1)</f>
        <v>0.1264705882352941</v>
      </c>
      <c r="AC78" s="14">
        <f>IF(AD78="","",RANK(AD78,AD$3:AD$100))</f>
      </c>
      <c r="AE78" s="2">
        <f>IF(AD78="","",AD78/AE$1)</f>
      </c>
      <c r="AF78" s="14">
        <f>IF(AG78="","",RANK(AG78,AG$3:AG$100))</f>
      </c>
      <c r="AH78" s="2">
        <f>IF(AG78="","",AG78/AH$1)</f>
      </c>
      <c r="AK78" s="2">
        <f>IF(AJ78="","",AJ78/AK$1)</f>
      </c>
      <c r="AN78" s="2">
        <f>IF(AM78="","",AM78/AN$1)</f>
      </c>
      <c r="AQ78" s="2">
        <f>IF(AP78="","",AP78/AQ$1)</f>
      </c>
      <c r="AR78" s="14">
        <f>IF(AS78="","",RANK(AS78,AS$3:AS$100))</f>
      </c>
      <c r="AT78" s="2">
        <f>IF(AS78="","",AS78/AT$1)</f>
      </c>
      <c r="AU78" s="14">
        <f>IF(AV78="","",RANK(AV78,AV$3:AV$100))</f>
      </c>
      <c r="AW78" s="2">
        <f>IF(AV78="","",AV78/AW$1)</f>
      </c>
      <c r="AY78" s="3">
        <f>IF(OR(B78="",B78&gt;10),"",11-B78)</f>
      </c>
      <c r="AZ78" s="3">
        <f>IF(OR(E78="",E78&gt;10),"",11-E78)</f>
      </c>
      <c r="BA78" s="3">
        <f>IF(OR(H78="",H78&gt;10),"",11-H78)</f>
      </c>
      <c r="BB78" s="3">
        <f>IF(OR(K78="",K78&gt;10),"",11-K78)</f>
      </c>
      <c r="BC78" s="3">
        <f>IF(OR(N78="",N78&gt;10),"",11-N78)</f>
      </c>
      <c r="BD78" s="3">
        <f>IF(OR(Q78="",Q78&gt;10),"",11-Q78)</f>
      </c>
      <c r="BE78" s="3">
        <f>IF(OR(T78="",T78&gt;10),"",11-T78)</f>
      </c>
      <c r="BF78" s="3">
        <f>IF(OR(W78="",W78&gt;10),"",11-W78)</f>
      </c>
      <c r="BG78" s="3">
        <f>IF(OR(Z78="",Z78&gt;10),"",11-Z78)</f>
      </c>
      <c r="BH78" s="3">
        <f>IF(OR(AC78="",AC78&gt;10),"",11-AC78)</f>
      </c>
      <c r="BI78" s="3">
        <f>IF(OR(AF78="",AF78&gt;10),"",11-AF78)</f>
      </c>
      <c r="BJ78" s="3">
        <f>IF(OR(AI78="",AI78&gt;10),"",11-AI78)</f>
      </c>
      <c r="BK78" s="3">
        <f>IF(OR(AO78="",AO78&gt;10),"",11-AO78)</f>
      </c>
      <c r="BL78" s="3">
        <f>IF(OR(AO78="",AO78&gt;10),"",11-AO78)</f>
      </c>
      <c r="BM78" s="3">
        <f>IF(OR(AP78="",AP78&gt;10),"",11-AP78)</f>
      </c>
      <c r="BN78" s="3">
        <f>IF(OR(AU78="",AU78&gt;10),"",11-AU78)</f>
      </c>
      <c r="BP78">
        <f>COUNT(B78,E78,H78,K78,N78,Q78,T78,W78,Z78,AC78,AF78,AI78,AL78,AO78,AR78,AU78)</f>
        <v>1</v>
      </c>
      <c r="BQ78">
        <f>C78+F78+I78+L78+O78+R78+U78+X78+AA78+AD78+AG78+AJ78+AM78+AP78+AS78+AV78</f>
        <v>43</v>
      </c>
      <c r="BR78" s="2">
        <f>BQ78/BR$1</f>
        <v>0.008847736625514403</v>
      </c>
      <c r="BS78">
        <f>COUNT(AY78:BN78)</f>
        <v>0</v>
      </c>
      <c r="BT78">
        <f>SUM(AY78:BN78)</f>
        <v>0</v>
      </c>
      <c r="BU78" s="2">
        <f>(IF(D78="",0,D78)+IF(G78="",0,G78)+IF(J78="",0,J78)+IF(M78="",0,M78)+IF(P78="",0,P78)+IF(S78="",0,S78)+IF(V78="",0,V78)+IF(Y78="",0,Y78)+IF(AB78="",0,AB78)+IF(AE78="",0,AE78)+IF(AH78="",0,AH78)+IF(AK78="",0,AK78)+IF(AN78="",0,AN78)+IF(AQ78="",0,AQ78)+IF(AT78="",0,AT78)+IF(AW78="",0,AW78))/BP78</f>
        <v>0.1264705882352941</v>
      </c>
    </row>
    <row r="79" spans="1:73" ht="13.5" customHeight="1">
      <c r="A79" t="s">
        <v>43</v>
      </c>
      <c r="B79" s="3">
        <f>IF(C79="","",RANK(C79,C$3:C$100))</f>
      </c>
      <c r="D79" s="10">
        <f>IF(C79="","",C79/D$1)</f>
      </c>
      <c r="E79" s="3">
        <f>IF(F79="","",RANK(F79,F$3:F$100))</f>
      </c>
      <c r="G79" s="2">
        <f>IF(F79="","",F79/G$1)</f>
      </c>
      <c r="H79" s="3">
        <f>IF(I79="","",RANK(I79,I$3:I$100))</f>
      </c>
      <c r="J79" s="2">
        <f>IF(I79="","",I79/J$1)</f>
      </c>
      <c r="K79" s="3">
        <f>IF(L79="","",RANK(L79,L$3:L$100))</f>
        <v>20</v>
      </c>
      <c r="L79">
        <v>41</v>
      </c>
      <c r="M79" s="2">
        <f>IF(L79="","",L79/M$1)</f>
        <v>0.22777777777777777</v>
      </c>
      <c r="N79" s="3">
        <f>IF(O79="","",RANK(O79,O$3:O$100))</f>
      </c>
      <c r="P79" s="2">
        <f>IF(O79="","",O79/P$1)</f>
      </c>
      <c r="Q79" s="3">
        <f>IF(R79="","",RANK(R79,R$3:R$100))</f>
      </c>
      <c r="S79" s="2">
        <f>IF(R79="","",R79/S$1)</f>
      </c>
      <c r="T79" s="3">
        <f>IF(U79="","",RANK(U79,U$3:U$100))</f>
      </c>
      <c r="V79" s="2">
        <f>IF(U79="","",U79/V$1)</f>
      </c>
      <c r="W79" s="14">
        <f>IF(X79="","",RANK(X79,X$3:X$100))</f>
      </c>
      <c r="Y79" s="2">
        <f>IF(X79="","",X79/Y$1)</f>
      </c>
      <c r="Z79" s="14">
        <f>IF(AA79="","",RANK(AA79,AA$3:AA$100))</f>
      </c>
      <c r="AB79" s="2">
        <f>IF(AA79="","",AA79/AB$1)</f>
      </c>
      <c r="AC79" s="14">
        <f>IF(AD79="","",RANK(AD79,AD$3:AD$100))</f>
      </c>
      <c r="AE79" s="2">
        <f>IF(AD79="","",AD79/AE$1)</f>
      </c>
      <c r="AF79" s="14">
        <f>IF(AG79="","",RANK(AG79,AG$3:AG$100))</f>
      </c>
      <c r="AH79" s="2">
        <f>IF(AG79="","",AG79/AH$1)</f>
      </c>
      <c r="AK79" s="2">
        <f>IF(AJ79="","",AJ79/AK$1)</f>
      </c>
      <c r="AN79" s="2">
        <f>IF(AM79="","",AM79/AN$1)</f>
      </c>
      <c r="AO79" s="14">
        <f>IF(AP79="","",RANK(AP79,AP$3:AP$100))</f>
      </c>
      <c r="AQ79" s="2">
        <f>IF(AP79="","",AP79/AQ$1)</f>
      </c>
      <c r="AR79" s="14">
        <f>IF(AS79="","",RANK(AS79,AS$3:AS$100))</f>
      </c>
      <c r="AT79" s="2">
        <f>IF(AS79="","",AS79/AT$1)</f>
      </c>
      <c r="AU79" s="14">
        <f>IF(AV79="","",RANK(AV79,AV$3:AV$100))</f>
      </c>
      <c r="AW79" s="2">
        <f>IF(AV79="","",AV79/AW$1)</f>
      </c>
      <c r="AY79" s="3">
        <f>IF(OR(B79="",B79&gt;10),"",11-B79)</f>
      </c>
      <c r="AZ79" s="3">
        <f>IF(OR(E79="",E79&gt;10),"",11-E79)</f>
      </c>
      <c r="BA79" s="3">
        <f>IF(OR(H79="",H79&gt;10),"",11-H79)</f>
      </c>
      <c r="BB79" s="3">
        <f>IF(OR(K79="",K79&gt;10),"",11-K79)</f>
      </c>
      <c r="BC79" s="3">
        <f>IF(OR(N79="",N79&gt;10),"",11-N79)</f>
      </c>
      <c r="BD79" s="3">
        <f>IF(OR(Q79="",Q79&gt;10),"",11-Q79)</f>
      </c>
      <c r="BE79" s="3">
        <f>IF(OR(T79="",T79&gt;10),"",11-T79)</f>
      </c>
      <c r="BF79" s="3">
        <f>IF(OR(W79="",W79&gt;10),"",11-W79)</f>
      </c>
      <c r="BG79" s="3">
        <f>IF(OR(Z79="",Z79&gt;10),"",11-Z79)</f>
      </c>
      <c r="BH79" s="3">
        <f>IF(OR(AC79="",AC79&gt;10),"",11-AC79)</f>
      </c>
      <c r="BI79" s="3">
        <f>IF(OR(AF79="",AF79&gt;10),"",11-AF79)</f>
      </c>
      <c r="BJ79" s="3">
        <f>IF(OR(AI79="",AI79&gt;10),"",11-AI79)</f>
      </c>
      <c r="BK79" s="3">
        <f>IF(OR(AO79="",AO79&gt;10),"",11-AO79)</f>
      </c>
      <c r="BL79" s="3">
        <f>IF(OR(AO79="",AO79&gt;10),"",11-AO79)</f>
      </c>
      <c r="BM79" s="3">
        <f>IF(OR(AP79="",AP79&gt;10),"",11-AP79)</f>
      </c>
      <c r="BN79" s="3">
        <f>IF(OR(AU79="",AU79&gt;10),"",11-AU79)</f>
      </c>
      <c r="BP79">
        <f>COUNT(B79,E79,H79,K79,N79,Q79,T79,W79,Z79,AC79,AF79,AI79,AL79,AO79,AR79,AU79)</f>
        <v>1</v>
      </c>
      <c r="BQ79">
        <f>C79+F79+I79+L79+O79+R79+U79+X79+AA79+AD79+AG79+AJ79+AM79+AP79+AS79+AV79</f>
        <v>41</v>
      </c>
      <c r="BR79" s="2">
        <f>BQ79/BR$1</f>
        <v>0.008436213991769548</v>
      </c>
      <c r="BS79">
        <f>COUNT(AY79:BN79)</f>
        <v>0</v>
      </c>
      <c r="BT79">
        <f>SUM(AY79:BN79)</f>
        <v>0</v>
      </c>
      <c r="BU79" s="2">
        <f>(IF(D79="",0,D79)+IF(G79="",0,G79)+IF(J79="",0,J79)+IF(M79="",0,M79)+IF(P79="",0,P79)+IF(S79="",0,S79)+IF(V79="",0,V79)+IF(Y79="",0,Y79)+IF(AB79="",0,AB79)+IF(AE79="",0,AE79)+IF(AH79="",0,AH79)+IF(AK79="",0,AK79)+IF(AN79="",0,AN79)+IF(AQ79="",0,AQ79)+IF(AT79="",0,AT79)+IF(AW79="",0,AW79))/BP79</f>
        <v>0.22777777777777777</v>
      </c>
    </row>
    <row r="80" spans="1:73" ht="13.5" customHeight="1">
      <c r="A80" t="s">
        <v>39</v>
      </c>
      <c r="B80" s="3">
        <f>IF(C80="","",RANK(C80,C$3:C$100))</f>
      </c>
      <c r="D80" s="10">
        <f>IF(C80="","",C80/D$1)</f>
      </c>
      <c r="E80" s="3">
        <f>IF(F80="","",RANK(F80,F$3:F$100))</f>
        <v>19</v>
      </c>
      <c r="F80">
        <v>38</v>
      </c>
      <c r="G80" s="2">
        <f>IF(F80="","",F80/G$1)</f>
        <v>0.19</v>
      </c>
      <c r="H80" s="3">
        <f>IF(I80="","",RANK(I80,I$3:I$100))</f>
      </c>
      <c r="J80" s="2">
        <f>IF(I80="","",I80/J$1)</f>
      </c>
      <c r="K80" s="3">
        <f>IF(L80="","",RANK(L80,L$3:L$100))</f>
      </c>
      <c r="M80" s="2">
        <f>IF(L80="","",L80/M$1)</f>
      </c>
      <c r="N80" s="3">
        <f>IF(O80="","",RANK(O80,O$3:O$100))</f>
      </c>
      <c r="P80" s="2">
        <f>IF(O80="","",O80/P$1)</f>
      </c>
      <c r="Q80" s="3">
        <f>IF(R80="","",RANK(R80,R$3:R$100))</f>
      </c>
      <c r="S80" s="2">
        <f>IF(R80="","",R80/S$1)</f>
      </c>
      <c r="T80" s="3">
        <f>IF(U80="","",RANK(U80,U$3:U$100))</f>
      </c>
      <c r="V80" s="2">
        <f>IF(U80="","",U80/V$1)</f>
      </c>
      <c r="W80" s="14">
        <f>IF(X80="","",RANK(X80,X$3:X$100))</f>
      </c>
      <c r="Y80" s="2">
        <f>IF(X80="","",X80/Y$1)</f>
      </c>
      <c r="Z80" s="14">
        <f>IF(AA80="","",RANK(AA80,AA$3:AA$100))</f>
      </c>
      <c r="AB80" s="2">
        <f>IF(AA80="","",AA80/AB$1)</f>
      </c>
      <c r="AC80" s="14">
        <f>IF(AD80="","",RANK(AD80,AD$3:AD$100))</f>
      </c>
      <c r="AE80" s="2">
        <f>IF(AD80="","",AD80/AE$1)</f>
      </c>
      <c r="AF80" s="14">
        <f>IF(AG80="","",RANK(AG80,AG$3:AG$100))</f>
      </c>
      <c r="AH80" s="2">
        <f>IF(AG80="","",AG80/AH$1)</f>
      </c>
      <c r="AK80" s="2">
        <f>IF(AJ80="","",AJ80/AK$1)</f>
      </c>
      <c r="AN80" s="2">
        <f>IF(AM80="","",AM80/AN$1)</f>
      </c>
      <c r="AO80" s="14">
        <f>IF(AP80="","",RANK(AP80,AP$3:AP$100))</f>
      </c>
      <c r="AQ80" s="2">
        <f>IF(AP80="","",AP80/AQ$1)</f>
      </c>
      <c r="AR80" s="14">
        <f>IF(AS80="","",RANK(AS80,AS$3:AS$100))</f>
      </c>
      <c r="AT80" s="2">
        <f>IF(AS80="","",AS80/AT$1)</f>
      </c>
      <c r="AU80" s="14">
        <f>IF(AV80="","",RANK(AV80,AV$3:AV$100))</f>
      </c>
      <c r="AW80" s="2">
        <f>IF(AV80="","",AV80/AW$1)</f>
      </c>
      <c r="AY80" s="3">
        <f>IF(OR(B80="",B80&gt;10),"",11-B80)</f>
      </c>
      <c r="AZ80" s="3">
        <f>IF(OR(E80="",E80&gt;10),"",11-E80)</f>
      </c>
      <c r="BA80" s="3">
        <f>IF(OR(H80="",H80&gt;10),"",11-H80)</f>
      </c>
      <c r="BB80" s="3">
        <f>IF(OR(K80="",K80&gt;10),"",11-K80)</f>
      </c>
      <c r="BC80" s="3">
        <f>IF(OR(N80="",N80&gt;10),"",11-N80)</f>
      </c>
      <c r="BD80" s="3">
        <f>IF(OR(Q80="",Q80&gt;10),"",11-Q80)</f>
      </c>
      <c r="BE80" s="3">
        <f>IF(OR(T80="",T80&gt;10),"",11-T80)</f>
      </c>
      <c r="BF80" s="3">
        <f>IF(OR(W80="",W80&gt;10),"",11-W80)</f>
      </c>
      <c r="BG80" s="3">
        <f>IF(OR(Z80="",Z80&gt;10),"",11-Z80)</f>
      </c>
      <c r="BH80" s="3">
        <f>IF(OR(AC80="",AC80&gt;10),"",11-AC80)</f>
      </c>
      <c r="BI80" s="3">
        <f>IF(OR(AF80="",AF80&gt;10),"",11-AF80)</f>
      </c>
      <c r="BJ80" s="3">
        <f>IF(OR(AI80="",AI80&gt;10),"",11-AI80)</f>
      </c>
      <c r="BK80" s="3">
        <f>IF(OR(AO80="",AO80&gt;10),"",11-AO80)</f>
      </c>
      <c r="BL80" s="3">
        <f>IF(OR(AO80="",AO80&gt;10),"",11-AO80)</f>
      </c>
      <c r="BM80" s="3">
        <f>IF(OR(AP80="",AP80&gt;10),"",11-AP80)</f>
      </c>
      <c r="BN80" s="3">
        <f>IF(OR(AU80="",AU80&gt;10),"",11-AU80)</f>
      </c>
      <c r="BP80">
        <f>COUNT(B80,E80,H80,K80,N80,Q80,T80,W80,Z80,AC80,AF80,AI80,AL80,AO80,AR80,AU80)</f>
        <v>1</v>
      </c>
      <c r="BQ80">
        <f>C80+F80+I80+L80+O80+R80+U80+X80+AA80+AD80+AG80+AJ80+AM80+AP80+AS80+AV80</f>
        <v>38</v>
      </c>
      <c r="BR80" s="2">
        <f>BQ80/BR$1</f>
        <v>0.007818930041152264</v>
      </c>
      <c r="BS80">
        <f>COUNT(AY80:BN80)</f>
        <v>0</v>
      </c>
      <c r="BT80">
        <f>SUM(AY80:BN80)</f>
        <v>0</v>
      </c>
      <c r="BU80" s="2">
        <f>(IF(D80="",0,D80)+IF(G80="",0,G80)+IF(J80="",0,J80)+IF(M80="",0,M80)+IF(P80="",0,P80)+IF(S80="",0,S80)+IF(V80="",0,V80)+IF(Y80="",0,Y80)+IF(AB80="",0,AB80)+IF(AE80="",0,AE80)+IF(AH80="",0,AH80)+IF(AK80="",0,AK80)+IF(AN80="",0,AN80)+IF(AQ80="",0,AQ80)+IF(AT80="",0,AT80)+IF(AW80="",0,AW80))/BP80</f>
        <v>0.19</v>
      </c>
    </row>
    <row r="81" spans="1:73" ht="13.5" customHeight="1">
      <c r="A81" t="s">
        <v>44</v>
      </c>
      <c r="B81" s="3">
        <f>IF(C81="","",RANK(C81,C$3:C$100))</f>
      </c>
      <c r="D81" s="10">
        <f>IF(C81="","",C81/D$1)</f>
      </c>
      <c r="E81" s="3">
        <f>IF(F81="","",RANK(F81,F$3:F$100))</f>
      </c>
      <c r="G81" s="2">
        <f>IF(F81="","",F81/G$1)</f>
      </c>
      <c r="H81" s="3">
        <f>IF(I81="","",RANK(I81,I$3:I$100))</f>
      </c>
      <c r="J81" s="2">
        <f>IF(I81="","",I81/J$1)</f>
      </c>
      <c r="K81" s="3">
        <f>IF(L81="","",RANK(L81,L$3:L$100))</f>
        <v>25</v>
      </c>
      <c r="L81">
        <v>28</v>
      </c>
      <c r="M81" s="2">
        <f>IF(L81="","",L81/M$1)</f>
        <v>0.15555555555555556</v>
      </c>
      <c r="N81" s="3">
        <f>IF(O81="","",RANK(O81,O$3:O$100))</f>
      </c>
      <c r="P81" s="2">
        <f>IF(O81="","",O81/P$1)</f>
      </c>
      <c r="Q81" s="3">
        <f>IF(R81="","",RANK(R81,R$3:R$100))</f>
      </c>
      <c r="S81" s="2">
        <f>IF(R81="","",R81/S$1)</f>
      </c>
      <c r="T81" s="3">
        <f>IF(U81="","",RANK(U81,U$3:U$100))</f>
      </c>
      <c r="V81" s="2">
        <f>IF(U81="","",U81/V$1)</f>
      </c>
      <c r="W81" s="14">
        <f>IF(X81="","",RANK(X81,X$3:X$100))</f>
      </c>
      <c r="Y81" s="2">
        <f>IF(X81="","",X81/Y$1)</f>
      </c>
      <c r="Z81" s="14">
        <f>IF(AA81="","",RANK(AA81,AA$3:AA$100))</f>
      </c>
      <c r="AB81" s="2">
        <f>IF(AA81="","",AA81/AB$1)</f>
      </c>
      <c r="AC81" s="14">
        <f>IF(AD81="","",RANK(AD81,AD$3:AD$100))</f>
      </c>
      <c r="AE81" s="2">
        <f>IF(AD81="","",AD81/AE$1)</f>
      </c>
      <c r="AF81" s="14">
        <f>IF(AG81="","",RANK(AG81,AG$3:AG$100))</f>
      </c>
      <c r="AH81" s="2">
        <f>IF(AG81="","",AG81/AH$1)</f>
      </c>
      <c r="AK81" s="2">
        <f>IF(AJ81="","",AJ81/AK$1)</f>
      </c>
      <c r="AN81" s="2">
        <f>IF(AM81="","",AM81/AN$1)</f>
      </c>
      <c r="AO81" s="14">
        <f>IF(AP81="","",RANK(AP81,AP$3:AP$100))</f>
      </c>
      <c r="AQ81" s="2">
        <f>IF(AP81="","",AP81/AQ$1)</f>
      </c>
      <c r="AR81" s="14">
        <f>IF(AS81="","",RANK(AS81,AS$3:AS$100))</f>
      </c>
      <c r="AT81" s="2">
        <f>IF(AS81="","",AS81/AT$1)</f>
      </c>
      <c r="AU81" s="14">
        <f>IF(AV81="","",RANK(AV81,AV$3:AV$100))</f>
      </c>
      <c r="AW81" s="2">
        <f>IF(AV81="","",AV81/AW$1)</f>
      </c>
      <c r="AY81" s="3">
        <f>IF(OR(B81="",B81&gt;10),"",11-B81)</f>
      </c>
      <c r="AZ81" s="3">
        <f>IF(OR(E81="",E81&gt;10),"",11-E81)</f>
      </c>
      <c r="BA81" s="3">
        <f>IF(OR(H81="",H81&gt;10),"",11-H81)</f>
      </c>
      <c r="BB81" s="3">
        <f>IF(OR(K81="",K81&gt;10),"",11-K81)</f>
      </c>
      <c r="BC81" s="3">
        <f>IF(OR(N81="",N81&gt;10),"",11-N81)</f>
      </c>
      <c r="BD81" s="3">
        <f>IF(OR(Q81="",Q81&gt;10),"",11-Q81)</f>
      </c>
      <c r="BE81" s="3">
        <f>IF(OR(T81="",T81&gt;10),"",11-T81)</f>
      </c>
      <c r="BF81" s="3">
        <f>IF(OR(W81="",W81&gt;10),"",11-W81)</f>
      </c>
      <c r="BG81" s="3">
        <f>IF(OR(Z81="",Z81&gt;10),"",11-Z81)</f>
      </c>
      <c r="BH81" s="3">
        <f>IF(OR(AC81="",AC81&gt;10),"",11-AC81)</f>
      </c>
      <c r="BI81" s="3">
        <f>IF(OR(AF81="",AF81&gt;10),"",11-AF81)</f>
      </c>
      <c r="BJ81" s="3">
        <f>IF(OR(AI81="",AI81&gt;10),"",11-AI81)</f>
      </c>
      <c r="BK81" s="3">
        <f>IF(OR(AO81="",AO81&gt;10),"",11-AO81)</f>
      </c>
      <c r="BL81" s="3">
        <f>IF(OR(AO81="",AO81&gt;10),"",11-AO81)</f>
      </c>
      <c r="BM81" s="3">
        <f>IF(OR(AP81="",AP81&gt;10),"",11-AP81)</f>
      </c>
      <c r="BN81" s="3">
        <f>IF(OR(AU81="",AU81&gt;10),"",11-AU81)</f>
      </c>
      <c r="BP81">
        <f>COUNT(B81,E81,H81,K81,N81,Q81,T81,W81,Z81,AC81,AF81,AI81,AL81,AO81,AR81,AU81)</f>
        <v>1</v>
      </c>
      <c r="BQ81">
        <f>C81+F81+I81+L81+O81+R81+U81+X81+AA81+AD81+AG81+AJ81+AM81+AP81+AS81+AV81</f>
        <v>28</v>
      </c>
      <c r="BR81" s="2">
        <f>BQ81/BR$1</f>
        <v>0.005761316872427984</v>
      </c>
      <c r="BS81">
        <f>COUNT(AY81:BN81)</f>
        <v>0</v>
      </c>
      <c r="BT81">
        <f>SUM(AY81:BN81)</f>
        <v>0</v>
      </c>
      <c r="BU81" s="2">
        <f>(IF(D81="",0,D81)+IF(G81="",0,G81)+IF(J81="",0,J81)+IF(M81="",0,M81)+IF(P81="",0,P81)+IF(S81="",0,S81)+IF(V81="",0,V81)+IF(Y81="",0,Y81)+IF(AB81="",0,AB81)+IF(AE81="",0,AE81)+IF(AH81="",0,AH81)+IF(AK81="",0,AK81)+IF(AN81="",0,AN81)+IF(AQ81="",0,AQ81)+IF(AT81="",0,AT81)+IF(AW81="",0,AW81))/BP81</f>
        <v>0.15555555555555556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6.28125" style="34" customWidth="1"/>
    <col min="2" max="5" width="12.00390625" style="16" customWidth="1"/>
    <col min="6" max="6" width="30.28125" style="15" customWidth="1"/>
    <col min="7" max="7" width="12.00390625" style="16" customWidth="1"/>
    <col min="8" max="14" width="10.57421875" style="16" customWidth="1"/>
  </cols>
  <sheetData>
    <row r="1" spans="1:7" ht="12.75">
      <c r="A1" s="34" t="s">
        <v>85</v>
      </c>
      <c r="E1" s="50" t="s">
        <v>117</v>
      </c>
      <c r="F1" s="34" t="s">
        <v>108</v>
      </c>
      <c r="G1" s="50" t="s">
        <v>118</v>
      </c>
    </row>
    <row r="2" spans="1:14" s="3" customFormat="1" ht="12.75">
      <c r="A2" s="51"/>
      <c r="B2" s="52" t="s">
        <v>111</v>
      </c>
      <c r="C2" s="52" t="s">
        <v>109</v>
      </c>
      <c r="D2" s="53" t="s">
        <v>94</v>
      </c>
      <c r="E2" s="53" t="s">
        <v>80</v>
      </c>
      <c r="F2" s="53"/>
      <c r="G2" s="53" t="s">
        <v>80</v>
      </c>
      <c r="H2" s="53" t="s">
        <v>47</v>
      </c>
      <c r="I2" s="53" t="s">
        <v>46</v>
      </c>
      <c r="J2" s="53" t="s">
        <v>45</v>
      </c>
      <c r="K2" s="53" t="s">
        <v>67</v>
      </c>
      <c r="L2" s="53" t="s">
        <v>61</v>
      </c>
      <c r="M2" s="53" t="s">
        <v>66</v>
      </c>
      <c r="N2" s="53" t="s">
        <v>60</v>
      </c>
    </row>
    <row r="3" spans="1:14" ht="12.75">
      <c r="A3" s="35" t="s">
        <v>58</v>
      </c>
      <c r="B3" s="19">
        <f>B7*B4</f>
        <v>240</v>
      </c>
      <c r="C3" s="19">
        <f>C7*C4</f>
        <v>180</v>
      </c>
      <c r="D3" s="19">
        <f>D7*D4</f>
        <v>180</v>
      </c>
      <c r="E3" s="19">
        <f>E7*E4</f>
        <v>240</v>
      </c>
      <c r="F3" s="17" t="s">
        <v>58</v>
      </c>
      <c r="G3" s="19">
        <f aca="true" t="shared" si="0" ref="G3:N3">G7*G4</f>
        <v>240</v>
      </c>
      <c r="H3" s="19">
        <f t="shared" si="0"/>
        <v>120</v>
      </c>
      <c r="I3" s="19">
        <f t="shared" si="0"/>
        <v>72</v>
      </c>
      <c r="J3" s="19">
        <f t="shared" si="0"/>
        <v>144</v>
      </c>
      <c r="K3" s="19">
        <f t="shared" si="0"/>
        <v>72</v>
      </c>
      <c r="L3" s="19">
        <f t="shared" si="0"/>
        <v>144</v>
      </c>
      <c r="M3" s="19">
        <f t="shared" si="0"/>
        <v>96</v>
      </c>
      <c r="N3" s="19">
        <f t="shared" si="0"/>
        <v>144</v>
      </c>
    </row>
    <row r="4" spans="1:14" ht="12.75">
      <c r="A4" s="36" t="s">
        <v>104</v>
      </c>
      <c r="B4" s="16">
        <v>5</v>
      </c>
      <c r="C4" s="16">
        <v>5</v>
      </c>
      <c r="D4" s="16">
        <v>5</v>
      </c>
      <c r="E4" s="16">
        <v>5</v>
      </c>
      <c r="F4" s="18" t="s">
        <v>68</v>
      </c>
      <c r="G4" s="16">
        <v>5</v>
      </c>
      <c r="H4" s="16">
        <v>5</v>
      </c>
      <c r="I4" s="16">
        <v>3</v>
      </c>
      <c r="J4" s="16">
        <v>3</v>
      </c>
      <c r="K4" s="16">
        <v>3</v>
      </c>
      <c r="L4" s="16">
        <v>3</v>
      </c>
      <c r="M4" s="16">
        <v>4</v>
      </c>
      <c r="N4" s="16">
        <v>3</v>
      </c>
    </row>
    <row r="5" spans="1:14" ht="12.75">
      <c r="A5" s="36" t="s">
        <v>69</v>
      </c>
      <c r="B5" s="16">
        <v>3</v>
      </c>
      <c r="C5" s="16">
        <v>3</v>
      </c>
      <c r="D5" s="16">
        <v>3</v>
      </c>
      <c r="E5" s="16">
        <v>3</v>
      </c>
      <c r="F5" s="18" t="s">
        <v>69</v>
      </c>
      <c r="G5" s="16">
        <v>3</v>
      </c>
      <c r="H5" s="16">
        <v>2</v>
      </c>
      <c r="I5" s="16">
        <v>2</v>
      </c>
      <c r="J5" s="16">
        <v>2</v>
      </c>
      <c r="K5" s="16">
        <v>2</v>
      </c>
      <c r="L5" s="16">
        <v>2</v>
      </c>
      <c r="M5" s="16">
        <v>2</v>
      </c>
      <c r="N5" s="16">
        <v>2</v>
      </c>
    </row>
    <row r="6" spans="1:14" ht="12.75">
      <c r="A6" s="36" t="s">
        <v>70</v>
      </c>
      <c r="B6" s="16">
        <v>1</v>
      </c>
      <c r="C6" s="16">
        <v>1</v>
      </c>
      <c r="D6" s="16">
        <v>1</v>
      </c>
      <c r="E6" s="16">
        <v>1</v>
      </c>
      <c r="F6" s="18" t="s">
        <v>70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</row>
    <row r="7" spans="1:14" ht="12.75">
      <c r="A7" s="25" t="s">
        <v>65</v>
      </c>
      <c r="B7" s="26">
        <v>48</v>
      </c>
      <c r="C7" s="26">
        <v>36</v>
      </c>
      <c r="D7" s="26">
        <v>36</v>
      </c>
      <c r="E7" s="26">
        <v>48</v>
      </c>
      <c r="F7" s="25" t="s">
        <v>65</v>
      </c>
      <c r="G7" s="26">
        <v>48</v>
      </c>
      <c r="H7" s="26">
        <v>24</v>
      </c>
      <c r="I7" s="26">
        <v>24</v>
      </c>
      <c r="J7" s="26">
        <v>48</v>
      </c>
      <c r="K7" s="26">
        <v>24</v>
      </c>
      <c r="L7" s="26">
        <v>48</v>
      </c>
      <c r="M7" s="26">
        <v>24</v>
      </c>
      <c r="N7" s="26">
        <v>48</v>
      </c>
    </row>
    <row r="9" spans="1:14" ht="12.75">
      <c r="A9" s="35" t="s">
        <v>71</v>
      </c>
      <c r="B9" s="19">
        <f>B11*B10</f>
        <v>16</v>
      </c>
      <c r="C9" s="19">
        <f>C11*C10</f>
        <v>16</v>
      </c>
      <c r="D9" s="19">
        <f>D11*D10</f>
        <v>16</v>
      </c>
      <c r="E9" s="19">
        <f>E11*E10</f>
        <v>16</v>
      </c>
      <c r="F9" s="17" t="s">
        <v>71</v>
      </c>
      <c r="G9" s="19">
        <f aca="true" t="shared" si="1" ref="G9:N9">G11*G10</f>
        <v>16</v>
      </c>
      <c r="H9" s="19">
        <f t="shared" si="1"/>
        <v>8</v>
      </c>
      <c r="I9" s="19">
        <f t="shared" si="1"/>
        <v>16</v>
      </c>
      <c r="J9" s="19">
        <f t="shared" si="1"/>
        <v>32</v>
      </c>
      <c r="K9" s="19">
        <f t="shared" si="1"/>
        <v>16</v>
      </c>
      <c r="L9" s="19">
        <f t="shared" si="1"/>
        <v>32</v>
      </c>
      <c r="M9" s="19">
        <f t="shared" si="1"/>
        <v>16</v>
      </c>
      <c r="N9" s="19">
        <f t="shared" si="1"/>
        <v>32</v>
      </c>
    </row>
    <row r="10" spans="1:14" ht="12.75">
      <c r="A10" s="34" t="s">
        <v>95</v>
      </c>
      <c r="B10" s="16">
        <v>1</v>
      </c>
      <c r="C10" s="16">
        <v>1</v>
      </c>
      <c r="D10" s="16">
        <v>1</v>
      </c>
      <c r="E10" s="16">
        <v>1</v>
      </c>
      <c r="F10" s="15" t="s">
        <v>72</v>
      </c>
      <c r="G10" s="16">
        <v>1</v>
      </c>
      <c r="H10" s="16">
        <v>1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</row>
    <row r="11" spans="1:14" ht="12.75">
      <c r="A11" s="37" t="s">
        <v>73</v>
      </c>
      <c r="B11" s="26">
        <v>16</v>
      </c>
      <c r="C11" s="26">
        <v>16</v>
      </c>
      <c r="D11" s="26">
        <v>16</v>
      </c>
      <c r="E11" s="26">
        <v>16</v>
      </c>
      <c r="F11" s="25" t="s">
        <v>73</v>
      </c>
      <c r="G11" s="26">
        <v>16</v>
      </c>
      <c r="H11" s="26">
        <v>8</v>
      </c>
      <c r="I11" s="26">
        <v>8</v>
      </c>
      <c r="J11" s="26">
        <v>16</v>
      </c>
      <c r="K11" s="26">
        <v>8</v>
      </c>
      <c r="L11" s="26">
        <v>16</v>
      </c>
      <c r="M11" s="26">
        <v>8</v>
      </c>
      <c r="N11" s="26">
        <v>16</v>
      </c>
    </row>
    <row r="12" ht="12.75">
      <c r="F12" s="25"/>
    </row>
    <row r="13" spans="1:14" ht="12.75">
      <c r="A13" s="38" t="s">
        <v>62</v>
      </c>
      <c r="B13" s="19">
        <f>B16*(B15+2*B14)</f>
        <v>48</v>
      </c>
      <c r="C13" s="19">
        <f>C16*(C15+2*C14)</f>
        <v>40</v>
      </c>
      <c r="D13" s="19">
        <f>D16*(D15+2*D14)</f>
        <v>40</v>
      </c>
      <c r="E13" s="44">
        <f>E16*(E15+2*E14)</f>
        <v>40</v>
      </c>
      <c r="F13" s="20" t="s">
        <v>62</v>
      </c>
      <c r="G13" s="44">
        <f>G17*(G16+G15)</f>
        <v>48</v>
      </c>
      <c r="H13" s="19"/>
      <c r="I13" s="19"/>
      <c r="J13" s="19">
        <f>J17*(J16+J15)</f>
        <v>48</v>
      </c>
      <c r="K13" s="19"/>
      <c r="L13" s="19">
        <f>L17*(L16+L15)</f>
        <v>32</v>
      </c>
      <c r="M13" s="19"/>
      <c r="N13" s="19">
        <f>N17*(N16+N15)</f>
        <v>32</v>
      </c>
    </row>
    <row r="14" spans="1:14" ht="12.75">
      <c r="A14" s="43" t="s">
        <v>86</v>
      </c>
      <c r="B14" s="16">
        <v>1</v>
      </c>
      <c r="C14" s="16">
        <v>1</v>
      </c>
      <c r="D14" s="16">
        <v>1</v>
      </c>
      <c r="E14" s="16">
        <v>1</v>
      </c>
      <c r="F14" s="18" t="s">
        <v>74</v>
      </c>
      <c r="G14" s="16">
        <v>1</v>
      </c>
      <c r="J14" s="16">
        <v>1</v>
      </c>
      <c r="L14" s="16">
        <v>2</v>
      </c>
      <c r="N14" s="16">
        <v>2</v>
      </c>
    </row>
    <row r="15" spans="1:14" ht="12.75">
      <c r="A15" s="39" t="s">
        <v>76</v>
      </c>
      <c r="B15" s="19">
        <v>4</v>
      </c>
      <c r="C15" s="16">
        <v>3</v>
      </c>
      <c r="D15" s="16">
        <v>3</v>
      </c>
      <c r="E15" s="16">
        <v>3</v>
      </c>
      <c r="F15" s="18" t="s">
        <v>75</v>
      </c>
      <c r="G15" s="42">
        <v>3</v>
      </c>
      <c r="J15" s="16">
        <v>3</v>
      </c>
      <c r="L15" s="16">
        <v>3</v>
      </c>
      <c r="N15" s="16">
        <v>3</v>
      </c>
    </row>
    <row r="16" spans="1:14" ht="12.75">
      <c r="A16" s="37" t="s">
        <v>65</v>
      </c>
      <c r="B16" s="16">
        <v>8</v>
      </c>
      <c r="C16" s="16">
        <v>8</v>
      </c>
      <c r="D16" s="16">
        <v>8</v>
      </c>
      <c r="E16" s="16">
        <v>8</v>
      </c>
      <c r="F16" s="21" t="s">
        <v>76</v>
      </c>
      <c r="G16" s="16">
        <v>3</v>
      </c>
      <c r="J16" s="16">
        <v>3</v>
      </c>
      <c r="L16" s="16">
        <v>1</v>
      </c>
      <c r="N16" s="16">
        <v>1</v>
      </c>
    </row>
    <row r="17" spans="2:14" ht="12.75">
      <c r="B17" s="26"/>
      <c r="C17" s="26"/>
      <c r="D17" s="26"/>
      <c r="E17" s="26"/>
      <c r="F17" s="25" t="s">
        <v>65</v>
      </c>
      <c r="G17" s="26">
        <v>8</v>
      </c>
      <c r="H17" s="26"/>
      <c r="I17" s="26"/>
      <c r="J17" s="26">
        <v>8</v>
      </c>
      <c r="K17" s="26"/>
      <c r="L17" s="26">
        <v>8</v>
      </c>
      <c r="M17" s="26"/>
      <c r="N17" s="26">
        <v>8</v>
      </c>
    </row>
    <row r="19" spans="1:14" ht="12.75">
      <c r="A19" s="38" t="s">
        <v>63</v>
      </c>
      <c r="B19" s="19">
        <f>B23*(B22+2*B20)</f>
        <v>36</v>
      </c>
      <c r="C19" s="19">
        <f>C23*(C22+2*C20)</f>
        <v>32</v>
      </c>
      <c r="D19" s="19">
        <f>D23*(D22+2*D20)</f>
        <v>32</v>
      </c>
      <c r="E19" s="45">
        <f>E23*(E22+2*E20)</f>
        <v>32</v>
      </c>
      <c r="F19" s="20" t="s">
        <v>63</v>
      </c>
      <c r="G19" s="19">
        <f aca="true" t="shared" si="2" ref="G19:N19">G23*(G22+G21)</f>
        <v>28</v>
      </c>
      <c r="H19" s="19">
        <f t="shared" si="2"/>
        <v>28</v>
      </c>
      <c r="I19" s="19">
        <f t="shared" si="2"/>
        <v>20</v>
      </c>
      <c r="J19" s="19">
        <f t="shared" si="2"/>
        <v>28</v>
      </c>
      <c r="K19" s="19">
        <f t="shared" si="2"/>
        <v>28</v>
      </c>
      <c r="L19" s="19">
        <f t="shared" si="2"/>
        <v>24</v>
      </c>
      <c r="M19" s="19">
        <f t="shared" si="2"/>
        <v>32</v>
      </c>
      <c r="N19" s="19">
        <f t="shared" si="2"/>
        <v>24</v>
      </c>
    </row>
    <row r="20" spans="1:14" ht="12.75">
      <c r="A20" s="36" t="s">
        <v>87</v>
      </c>
      <c r="B20" s="16">
        <v>2</v>
      </c>
      <c r="C20" s="16">
        <v>2</v>
      </c>
      <c r="D20" s="16">
        <v>2</v>
      </c>
      <c r="E20" s="42">
        <v>2</v>
      </c>
      <c r="F20" s="18" t="s">
        <v>74</v>
      </c>
      <c r="G20" s="42">
        <v>1</v>
      </c>
      <c r="H20" s="16">
        <v>1</v>
      </c>
      <c r="I20" s="16">
        <v>1</v>
      </c>
      <c r="J20" s="16">
        <v>2</v>
      </c>
      <c r="K20" s="16">
        <v>3</v>
      </c>
      <c r="L20" s="16">
        <v>3</v>
      </c>
      <c r="M20" s="16">
        <v>3</v>
      </c>
      <c r="N20" s="16">
        <v>2</v>
      </c>
    </row>
    <row r="21" spans="1:14" ht="12.75">
      <c r="A21" s="43" t="s">
        <v>88</v>
      </c>
      <c r="B21" s="16">
        <v>1</v>
      </c>
      <c r="C21" s="16">
        <v>1</v>
      </c>
      <c r="D21" s="16">
        <v>1</v>
      </c>
      <c r="E21" s="42">
        <v>1</v>
      </c>
      <c r="F21" s="18" t="s">
        <v>75</v>
      </c>
      <c r="G21" s="42">
        <v>3</v>
      </c>
      <c r="H21" s="16">
        <v>2</v>
      </c>
      <c r="I21" s="16">
        <v>2</v>
      </c>
      <c r="J21" s="16">
        <v>4</v>
      </c>
      <c r="K21" s="16">
        <v>5</v>
      </c>
      <c r="L21" s="16">
        <v>5</v>
      </c>
      <c r="M21" s="16">
        <v>5</v>
      </c>
      <c r="N21" s="16">
        <v>5</v>
      </c>
    </row>
    <row r="22" spans="1:14" ht="12.75">
      <c r="A22" s="39" t="s">
        <v>76</v>
      </c>
      <c r="B22" s="19">
        <v>5</v>
      </c>
      <c r="C22" s="16">
        <v>4</v>
      </c>
      <c r="D22" s="16">
        <v>4</v>
      </c>
      <c r="E22" s="16">
        <v>4</v>
      </c>
      <c r="F22" s="21" t="s">
        <v>76</v>
      </c>
      <c r="G22" s="16">
        <v>4</v>
      </c>
      <c r="H22" s="16">
        <v>5</v>
      </c>
      <c r="I22" s="16">
        <v>3</v>
      </c>
      <c r="J22" s="16">
        <v>3</v>
      </c>
      <c r="K22" s="16">
        <v>2</v>
      </c>
      <c r="L22" s="16">
        <v>1</v>
      </c>
      <c r="M22" s="16">
        <v>3</v>
      </c>
      <c r="N22" s="16">
        <v>1</v>
      </c>
    </row>
    <row r="23" spans="1:14" ht="12.75">
      <c r="A23" s="37" t="s">
        <v>65</v>
      </c>
      <c r="B23" s="26">
        <v>4</v>
      </c>
      <c r="C23" s="26">
        <v>4</v>
      </c>
      <c r="D23" s="26">
        <v>4</v>
      </c>
      <c r="E23" s="26">
        <v>4</v>
      </c>
      <c r="F23" s="25" t="s">
        <v>65</v>
      </c>
      <c r="G23" s="26">
        <v>4</v>
      </c>
      <c r="H23" s="26">
        <v>4</v>
      </c>
      <c r="I23" s="26">
        <v>4</v>
      </c>
      <c r="J23" s="26">
        <v>4</v>
      </c>
      <c r="K23" s="26">
        <v>4</v>
      </c>
      <c r="L23" s="26">
        <v>4</v>
      </c>
      <c r="M23" s="26">
        <v>4</v>
      </c>
      <c r="N23" s="26">
        <v>4</v>
      </c>
    </row>
    <row r="25" spans="1:14" ht="12.75">
      <c r="A25" s="38" t="s">
        <v>59</v>
      </c>
      <c r="B25" s="19">
        <f>B29*(B28+2*B26)</f>
        <v>26</v>
      </c>
      <c r="C25" s="19">
        <f>C29*(C28+2*C26)</f>
        <v>22</v>
      </c>
      <c r="D25" s="19">
        <f>D29*(D28+2*D26)</f>
        <v>22</v>
      </c>
      <c r="E25" s="45">
        <f>E29*(E28+2*E26)</f>
        <v>22</v>
      </c>
      <c r="F25" s="20" t="s">
        <v>59</v>
      </c>
      <c r="G25" s="19">
        <f aca="true" t="shared" si="3" ref="G25:N25">G29*(G28+G27)</f>
        <v>20</v>
      </c>
      <c r="H25" s="19">
        <f t="shared" si="3"/>
        <v>20</v>
      </c>
      <c r="I25" s="19">
        <f t="shared" si="3"/>
        <v>14</v>
      </c>
      <c r="J25" s="19">
        <f t="shared" si="3"/>
        <v>16</v>
      </c>
      <c r="K25" s="19">
        <f t="shared" si="3"/>
        <v>24</v>
      </c>
      <c r="L25" s="19">
        <f t="shared" si="3"/>
        <v>22</v>
      </c>
      <c r="M25" s="19">
        <f t="shared" si="3"/>
        <v>26</v>
      </c>
      <c r="N25" s="19">
        <f t="shared" si="3"/>
        <v>22</v>
      </c>
    </row>
    <row r="26" spans="1:14" ht="12.75">
      <c r="A26" s="36" t="s">
        <v>89</v>
      </c>
      <c r="B26" s="16">
        <v>3</v>
      </c>
      <c r="C26" s="16">
        <v>3</v>
      </c>
      <c r="D26" s="16">
        <v>3</v>
      </c>
      <c r="E26" s="42">
        <v>3</v>
      </c>
      <c r="F26" s="18" t="s">
        <v>74</v>
      </c>
      <c r="G26" s="42">
        <v>2</v>
      </c>
      <c r="H26" s="16">
        <v>2</v>
      </c>
      <c r="I26" s="16">
        <v>2</v>
      </c>
      <c r="J26" s="16">
        <v>2</v>
      </c>
      <c r="K26" s="16">
        <v>5</v>
      </c>
      <c r="L26" s="16">
        <v>5</v>
      </c>
      <c r="M26" s="16">
        <v>5</v>
      </c>
      <c r="N26" s="16">
        <v>5</v>
      </c>
    </row>
    <row r="27" spans="1:14" ht="12.75">
      <c r="A27" s="43" t="s">
        <v>90</v>
      </c>
      <c r="B27" s="16">
        <v>2</v>
      </c>
      <c r="C27" s="16">
        <v>2</v>
      </c>
      <c r="D27" s="16">
        <v>2</v>
      </c>
      <c r="E27" s="42">
        <v>2</v>
      </c>
      <c r="F27" s="18" t="s">
        <v>75</v>
      </c>
      <c r="G27" s="42">
        <v>5</v>
      </c>
      <c r="H27" s="16">
        <v>3</v>
      </c>
      <c r="I27" s="16">
        <v>4</v>
      </c>
      <c r="J27" s="16">
        <v>5</v>
      </c>
      <c r="K27" s="16">
        <v>10</v>
      </c>
      <c r="L27" s="16">
        <v>10</v>
      </c>
      <c r="M27" s="16">
        <v>10</v>
      </c>
      <c r="N27" s="16">
        <v>10</v>
      </c>
    </row>
    <row r="28" spans="1:14" ht="12.75">
      <c r="A28" s="39" t="s">
        <v>76</v>
      </c>
      <c r="B28" s="19">
        <v>7</v>
      </c>
      <c r="C28" s="16">
        <v>5</v>
      </c>
      <c r="D28" s="16">
        <v>5</v>
      </c>
      <c r="E28" s="16">
        <v>5</v>
      </c>
      <c r="F28" s="21" t="s">
        <v>76</v>
      </c>
      <c r="G28" s="16">
        <v>5</v>
      </c>
      <c r="H28" s="16">
        <v>7</v>
      </c>
      <c r="I28" s="16">
        <v>3</v>
      </c>
      <c r="J28" s="16">
        <v>3</v>
      </c>
      <c r="K28" s="16">
        <v>2</v>
      </c>
      <c r="L28" s="16">
        <v>1</v>
      </c>
      <c r="M28" s="16">
        <v>3</v>
      </c>
      <c r="N28" s="16">
        <v>1</v>
      </c>
    </row>
    <row r="29" spans="1:14" ht="12.75">
      <c r="A29" s="37" t="s">
        <v>65</v>
      </c>
      <c r="B29" s="26">
        <v>2</v>
      </c>
      <c r="C29" s="26">
        <v>2</v>
      </c>
      <c r="D29" s="26">
        <v>2</v>
      </c>
      <c r="E29" s="26">
        <v>2</v>
      </c>
      <c r="F29" s="25" t="s">
        <v>65</v>
      </c>
      <c r="G29" s="26">
        <v>2</v>
      </c>
      <c r="H29" s="26">
        <v>2</v>
      </c>
      <c r="I29" s="26">
        <v>2</v>
      </c>
      <c r="J29" s="26">
        <v>2</v>
      </c>
      <c r="K29" s="26">
        <v>2</v>
      </c>
      <c r="L29" s="26">
        <v>2</v>
      </c>
      <c r="M29" s="26">
        <v>2</v>
      </c>
      <c r="N29" s="26">
        <v>2</v>
      </c>
    </row>
    <row r="31" spans="1:14" ht="12.75">
      <c r="A31" s="35"/>
      <c r="B31" s="19"/>
      <c r="C31" s="19"/>
      <c r="D31" s="19"/>
      <c r="E31" s="45">
        <f>E34*(E33+2*E32)</f>
        <v>15</v>
      </c>
      <c r="F31" s="17" t="s">
        <v>92</v>
      </c>
      <c r="G31" s="19">
        <f>G35*(G34+G33)</f>
        <v>14</v>
      </c>
      <c r="H31" s="19"/>
      <c r="I31" s="19">
        <f>I35*(I34+I33)</f>
        <v>8</v>
      </c>
      <c r="J31" s="19">
        <f>J35*(J34+J33)</f>
        <v>10</v>
      </c>
      <c r="K31" s="19"/>
      <c r="L31" s="19">
        <f>L35*(L34+L33)</f>
        <v>6</v>
      </c>
      <c r="M31" s="19"/>
      <c r="N31" s="19">
        <f>N35*(N34+N33)</f>
        <v>6</v>
      </c>
    </row>
    <row r="32" spans="1:14" ht="12.75">
      <c r="A32" s="36"/>
      <c r="E32" s="42">
        <v>4</v>
      </c>
      <c r="F32" s="18" t="s">
        <v>78</v>
      </c>
      <c r="G32" s="42">
        <v>3</v>
      </c>
      <c r="I32" s="16">
        <v>3</v>
      </c>
      <c r="J32" s="16">
        <v>3</v>
      </c>
      <c r="L32" s="16">
        <v>3</v>
      </c>
      <c r="N32" s="16">
        <v>3</v>
      </c>
    </row>
    <row r="33" spans="1:14" ht="12.75">
      <c r="A33" s="39"/>
      <c r="E33" s="16">
        <v>7</v>
      </c>
      <c r="F33" s="18" t="s">
        <v>79</v>
      </c>
      <c r="G33" s="16">
        <v>7</v>
      </c>
      <c r="I33" s="16">
        <v>5</v>
      </c>
      <c r="J33" s="16">
        <v>7</v>
      </c>
      <c r="L33" s="16">
        <v>5</v>
      </c>
      <c r="N33" s="16">
        <v>5</v>
      </c>
    </row>
    <row r="34" spans="1:14" ht="12.75">
      <c r="A34" s="37"/>
      <c r="B34" s="26"/>
      <c r="C34" s="26"/>
      <c r="D34" s="26"/>
      <c r="E34" s="26">
        <v>1</v>
      </c>
      <c r="F34" s="21" t="s">
        <v>76</v>
      </c>
      <c r="G34" s="26">
        <v>7</v>
      </c>
      <c r="H34" s="26"/>
      <c r="I34" s="26">
        <v>3</v>
      </c>
      <c r="J34" s="26">
        <v>3</v>
      </c>
      <c r="K34" s="26"/>
      <c r="L34" s="26">
        <v>1</v>
      </c>
      <c r="M34" s="26"/>
      <c r="N34" s="26">
        <v>1</v>
      </c>
    </row>
    <row r="35" spans="2:14" ht="12.75">
      <c r="B35" s="26"/>
      <c r="C35" s="26"/>
      <c r="D35" s="26"/>
      <c r="E35" s="26"/>
      <c r="F35" s="25" t="s">
        <v>65</v>
      </c>
      <c r="G35" s="26">
        <v>1</v>
      </c>
      <c r="H35" s="26"/>
      <c r="I35" s="26">
        <v>1</v>
      </c>
      <c r="J35" s="26">
        <v>1</v>
      </c>
      <c r="K35" s="26"/>
      <c r="L35" s="26">
        <v>1</v>
      </c>
      <c r="M35" s="26"/>
      <c r="N35" s="26">
        <v>1</v>
      </c>
    </row>
    <row r="37" spans="1:14" ht="12.75">
      <c r="A37" s="35" t="s">
        <v>77</v>
      </c>
      <c r="B37" s="19">
        <f>B40*(B39+2*B38)</f>
        <v>32</v>
      </c>
      <c r="C37" s="46">
        <f>C40*(C39+2*C38)</f>
        <v>15</v>
      </c>
      <c r="D37" s="19">
        <f>D40*(D39+2*D38)</f>
        <v>30</v>
      </c>
      <c r="E37" s="45">
        <f>E40*(E39+2*E38)</f>
        <v>15</v>
      </c>
      <c r="F37" s="17" t="s">
        <v>93</v>
      </c>
      <c r="G37" s="19">
        <f aca="true" t="shared" si="4" ref="G37:N37">G41*(G40+G39)</f>
        <v>14</v>
      </c>
      <c r="H37" s="19">
        <f t="shared" si="4"/>
        <v>11</v>
      </c>
      <c r="I37" s="19">
        <f t="shared" si="4"/>
        <v>8</v>
      </c>
      <c r="J37" s="19">
        <f t="shared" si="4"/>
        <v>10</v>
      </c>
      <c r="K37" s="19">
        <f t="shared" si="4"/>
        <v>25</v>
      </c>
      <c r="L37" s="19">
        <f t="shared" si="4"/>
        <v>25</v>
      </c>
      <c r="M37" s="19">
        <f t="shared" si="4"/>
        <v>20</v>
      </c>
      <c r="N37" s="19">
        <f t="shared" si="4"/>
        <v>25</v>
      </c>
    </row>
    <row r="38" spans="1:14" ht="12.75">
      <c r="A38" s="36" t="s">
        <v>91</v>
      </c>
      <c r="B38" s="16">
        <v>4</v>
      </c>
      <c r="C38" s="16">
        <v>4</v>
      </c>
      <c r="D38" s="16">
        <v>4</v>
      </c>
      <c r="E38" s="42">
        <v>4</v>
      </c>
      <c r="F38" s="18" t="s">
        <v>78</v>
      </c>
      <c r="G38" s="42">
        <v>3</v>
      </c>
      <c r="H38" s="16">
        <v>2</v>
      </c>
      <c r="I38" s="16">
        <v>3</v>
      </c>
      <c r="J38" s="16">
        <v>3</v>
      </c>
      <c r="K38" s="16">
        <v>10</v>
      </c>
      <c r="L38" s="16">
        <v>10</v>
      </c>
      <c r="M38" s="16">
        <v>10</v>
      </c>
      <c r="N38" s="16">
        <v>10</v>
      </c>
    </row>
    <row r="39" spans="1:14" ht="12.75">
      <c r="A39" s="39" t="s">
        <v>76</v>
      </c>
      <c r="B39" s="19">
        <v>8</v>
      </c>
      <c r="C39" s="16">
        <v>7</v>
      </c>
      <c r="D39" s="16">
        <v>7</v>
      </c>
      <c r="E39" s="16">
        <v>7</v>
      </c>
      <c r="F39" s="18" t="s">
        <v>79</v>
      </c>
      <c r="G39" s="16">
        <v>7</v>
      </c>
      <c r="H39" s="16">
        <v>4</v>
      </c>
      <c r="I39" s="16">
        <v>5</v>
      </c>
      <c r="J39" s="16">
        <v>7</v>
      </c>
      <c r="K39" s="16">
        <v>20</v>
      </c>
      <c r="L39" s="16">
        <v>20</v>
      </c>
      <c r="M39" s="16">
        <v>15</v>
      </c>
      <c r="N39" s="16">
        <v>20</v>
      </c>
    </row>
    <row r="40" spans="1:14" ht="12.75">
      <c r="A40" s="37" t="s">
        <v>65</v>
      </c>
      <c r="B40" s="26">
        <v>2</v>
      </c>
      <c r="C40" s="46">
        <v>1</v>
      </c>
      <c r="D40" s="26">
        <v>2</v>
      </c>
      <c r="E40" s="26">
        <v>1</v>
      </c>
      <c r="F40" s="21" t="s">
        <v>76</v>
      </c>
      <c r="G40" s="26">
        <v>7</v>
      </c>
      <c r="H40" s="26">
        <v>7</v>
      </c>
      <c r="I40" s="26">
        <v>3</v>
      </c>
      <c r="J40" s="26">
        <v>3</v>
      </c>
      <c r="K40" s="26">
        <v>5</v>
      </c>
      <c r="L40" s="26">
        <v>5</v>
      </c>
      <c r="M40" s="26">
        <v>5</v>
      </c>
      <c r="N40" s="26">
        <v>5</v>
      </c>
    </row>
    <row r="41" spans="1:14" ht="12.75">
      <c r="A41" s="47" t="s">
        <v>110</v>
      </c>
      <c r="B41" s="46"/>
      <c r="C41" s="46">
        <f>C37</f>
        <v>15</v>
      </c>
      <c r="D41" s="26"/>
      <c r="E41" s="26"/>
      <c r="F41" s="25" t="s">
        <v>65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</row>
    <row r="43" spans="1:14" ht="12.75">
      <c r="A43" s="17" t="s">
        <v>81</v>
      </c>
      <c r="B43" s="19">
        <v>20</v>
      </c>
      <c r="C43" s="19">
        <v>20</v>
      </c>
      <c r="D43" s="19">
        <v>20</v>
      </c>
      <c r="E43" s="19">
        <v>20</v>
      </c>
      <c r="F43" s="17" t="s">
        <v>81</v>
      </c>
      <c r="G43" s="19">
        <v>20</v>
      </c>
      <c r="H43" s="19">
        <v>13</v>
      </c>
      <c r="I43" s="19">
        <v>12</v>
      </c>
      <c r="J43" s="19">
        <v>12</v>
      </c>
      <c r="K43" s="19">
        <v>15</v>
      </c>
      <c r="L43" s="19">
        <v>15</v>
      </c>
      <c r="M43" s="19">
        <v>10</v>
      </c>
      <c r="N43" s="19">
        <v>15</v>
      </c>
    </row>
    <row r="44" spans="1:14" ht="12.75">
      <c r="A44" s="35"/>
      <c r="B44" s="19"/>
      <c r="C44" s="19"/>
      <c r="D44" s="19"/>
      <c r="E44" s="19"/>
      <c r="F44" s="17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35" t="s">
        <v>102</v>
      </c>
      <c r="B45" s="19">
        <f>B47*(2*B46)</f>
        <v>32</v>
      </c>
      <c r="C45" s="19">
        <f>C47*(2*C46)</f>
        <v>30</v>
      </c>
      <c r="D45" s="19"/>
      <c r="F45" s="17"/>
      <c r="G45" s="19"/>
      <c r="H45" s="19"/>
      <c r="I45" s="19"/>
      <c r="J45" s="19"/>
      <c r="K45" s="19"/>
      <c r="L45" s="19"/>
      <c r="M45" s="19"/>
      <c r="N45" s="19"/>
    </row>
    <row r="46" spans="1:6" ht="12.75">
      <c r="A46" s="36" t="s">
        <v>103</v>
      </c>
      <c r="B46" s="16">
        <v>1</v>
      </c>
      <c r="C46" s="16">
        <v>1</v>
      </c>
      <c r="F46" s="18"/>
    </row>
    <row r="47" spans="1:14" ht="12.75">
      <c r="A47" s="37" t="s">
        <v>105</v>
      </c>
      <c r="B47" s="26">
        <v>16</v>
      </c>
      <c r="C47" s="46">
        <v>15</v>
      </c>
      <c r="D47" s="26"/>
      <c r="E47" s="26"/>
      <c r="F47" s="21"/>
      <c r="G47" s="26"/>
      <c r="H47" s="26"/>
      <c r="I47" s="26"/>
      <c r="J47" s="26"/>
      <c r="K47" s="26"/>
      <c r="L47" s="26"/>
      <c r="M47" s="26"/>
      <c r="N47" s="26"/>
    </row>
    <row r="49" spans="1:14" ht="12.75">
      <c r="A49" s="35" t="s">
        <v>64</v>
      </c>
      <c r="B49" s="19">
        <f>B3+B9+B13+B19+B25+B37+B43+B45+B41</f>
        <v>450</v>
      </c>
      <c r="C49" s="19">
        <f>C3+C9+C13+C19+C25+C37+C43+C45+C41</f>
        <v>370</v>
      </c>
      <c r="D49" s="19">
        <f>D3+D9+D13+D19+D25+D37+D43</f>
        <v>340</v>
      </c>
      <c r="E49" s="19">
        <f>E3++E9+E13+E19+E25+E31+E37+E43</f>
        <v>400</v>
      </c>
      <c r="F49" s="19" t="s">
        <v>64</v>
      </c>
      <c r="G49" s="19">
        <f aca="true" t="shared" si="5" ref="G49:N49">G3++G9+G13+G19+G25+G31+G37+G43</f>
        <v>400</v>
      </c>
      <c r="H49" s="19">
        <f t="shared" si="5"/>
        <v>200</v>
      </c>
      <c r="I49" s="19">
        <f t="shared" si="5"/>
        <v>150</v>
      </c>
      <c r="J49" s="19">
        <f t="shared" si="5"/>
        <v>300</v>
      </c>
      <c r="K49" s="19">
        <f t="shared" si="5"/>
        <v>180</v>
      </c>
      <c r="L49" s="19">
        <f t="shared" si="5"/>
        <v>300</v>
      </c>
      <c r="M49" s="19">
        <f t="shared" si="5"/>
        <v>200</v>
      </c>
      <c r="N49" s="19">
        <f t="shared" si="5"/>
        <v>300</v>
      </c>
    </row>
    <row r="52" ht="12.75">
      <c r="A52" s="34" t="s">
        <v>96</v>
      </c>
    </row>
    <row r="53" spans="1:6" ht="12.75">
      <c r="A53" s="37"/>
      <c r="F53" s="25"/>
    </row>
    <row r="54" ht="12.75">
      <c r="A54" s="34" t="s">
        <v>97</v>
      </c>
    </row>
    <row r="55" spans="1:10" ht="12.75">
      <c r="A55" s="34" t="s">
        <v>98</v>
      </c>
      <c r="B55" s="28"/>
      <c r="C55" s="28"/>
      <c r="D55" s="28"/>
      <c r="E55" s="28"/>
      <c r="G55" s="28"/>
      <c r="H55" s="29"/>
      <c r="I55" s="31"/>
      <c r="J55" s="30"/>
    </row>
    <row r="56" spans="1:10" ht="12.75">
      <c r="A56" s="34" t="s">
        <v>99</v>
      </c>
      <c r="B56" s="28"/>
      <c r="C56" s="28"/>
      <c r="D56" s="28"/>
      <c r="E56" s="28"/>
      <c r="G56" s="28"/>
      <c r="H56" s="29"/>
      <c r="I56" s="31"/>
      <c r="J56" s="30"/>
    </row>
    <row r="57" spans="2:11" ht="12.75">
      <c r="B57" s="33"/>
      <c r="C57" s="33"/>
      <c r="D57" s="33"/>
      <c r="E57" s="33"/>
      <c r="G57" s="33"/>
      <c r="H57" s="33"/>
      <c r="I57" s="32"/>
      <c r="J57" s="30"/>
      <c r="K57" s="31"/>
    </row>
    <row r="58" spans="1:11" ht="12.75">
      <c r="A58" s="34" t="s">
        <v>106</v>
      </c>
      <c r="B58" s="28"/>
      <c r="C58" s="28"/>
      <c r="D58" s="28"/>
      <c r="E58" s="28"/>
      <c r="G58" s="28"/>
      <c r="H58" s="28"/>
      <c r="I58" s="29"/>
      <c r="J58" s="30"/>
      <c r="K58" s="31"/>
    </row>
    <row r="59" spans="1:11" ht="12.75">
      <c r="A59" s="34" t="s">
        <v>107</v>
      </c>
      <c r="B59" s="28"/>
      <c r="C59" s="28"/>
      <c r="D59" s="28"/>
      <c r="E59" s="28"/>
      <c r="G59" s="28"/>
      <c r="H59" s="28"/>
      <c r="I59" s="29"/>
      <c r="J59" s="30"/>
      <c r="K59" s="31"/>
    </row>
    <row r="60" spans="2:10" ht="12.75">
      <c r="B60" s="28"/>
      <c r="C60" s="28"/>
      <c r="D60" s="28"/>
      <c r="E60" s="28"/>
      <c r="G60" s="28"/>
      <c r="H60" s="29"/>
      <c r="I60" s="31"/>
      <c r="J60" s="30"/>
    </row>
    <row r="61" spans="1:14" ht="12.75">
      <c r="A61" s="40" t="s">
        <v>112</v>
      </c>
      <c r="B61" s="49">
        <f>B3</f>
        <v>240</v>
      </c>
      <c r="C61" s="49">
        <f aca="true" t="shared" si="6" ref="C61:N61">C3</f>
        <v>180</v>
      </c>
      <c r="D61" s="49">
        <f t="shared" si="6"/>
        <v>180</v>
      </c>
      <c r="E61" s="49">
        <f t="shared" si="6"/>
        <v>240</v>
      </c>
      <c r="F61" s="49"/>
      <c r="G61" s="49">
        <f t="shared" si="6"/>
        <v>240</v>
      </c>
      <c r="H61" s="49">
        <f t="shared" si="6"/>
        <v>120</v>
      </c>
      <c r="I61" s="49">
        <f t="shared" si="6"/>
        <v>72</v>
      </c>
      <c r="J61" s="49">
        <f t="shared" si="6"/>
        <v>144</v>
      </c>
      <c r="K61" s="49">
        <f t="shared" si="6"/>
        <v>72</v>
      </c>
      <c r="L61" s="49">
        <f t="shared" si="6"/>
        <v>144</v>
      </c>
      <c r="M61" s="49">
        <f t="shared" si="6"/>
        <v>96</v>
      </c>
      <c r="N61" s="49">
        <f t="shared" si="6"/>
        <v>144</v>
      </c>
    </row>
    <row r="62" spans="1:14" ht="12.75">
      <c r="A62" s="34" t="s">
        <v>115</v>
      </c>
      <c r="B62" s="48">
        <f>B3/B49</f>
        <v>0.5333333333333333</v>
      </c>
      <c r="C62" s="48">
        <f aca="true" t="shared" si="7" ref="C62:N62">C3/C49</f>
        <v>0.4864864864864865</v>
      </c>
      <c r="D62" s="48">
        <f t="shared" si="7"/>
        <v>0.5294117647058824</v>
      </c>
      <c r="E62" s="48">
        <f t="shared" si="7"/>
        <v>0.6</v>
      </c>
      <c r="F62" s="48"/>
      <c r="G62" s="48">
        <f t="shared" si="7"/>
        <v>0.6</v>
      </c>
      <c r="H62" s="48">
        <f t="shared" si="7"/>
        <v>0.6</v>
      </c>
      <c r="I62" s="48">
        <f t="shared" si="7"/>
        <v>0.48</v>
      </c>
      <c r="J62" s="48">
        <f t="shared" si="7"/>
        <v>0.48</v>
      </c>
      <c r="K62" s="48">
        <f t="shared" si="7"/>
        <v>0.4</v>
      </c>
      <c r="L62" s="48">
        <f t="shared" si="7"/>
        <v>0.48</v>
      </c>
      <c r="M62" s="48">
        <f t="shared" si="7"/>
        <v>0.48</v>
      </c>
      <c r="N62" s="48">
        <f t="shared" si="7"/>
        <v>0.48</v>
      </c>
    </row>
    <row r="63" spans="1:14" ht="12.75">
      <c r="A63" s="34" t="s">
        <v>113</v>
      </c>
      <c r="B63" s="28">
        <f>B3/B7</f>
        <v>5</v>
      </c>
      <c r="C63" s="28">
        <f aca="true" t="shared" si="8" ref="C63:N63">C3/C7</f>
        <v>5</v>
      </c>
      <c r="D63" s="28">
        <f t="shared" si="8"/>
        <v>5</v>
      </c>
      <c r="E63" s="28">
        <f t="shared" si="8"/>
        <v>5</v>
      </c>
      <c r="F63" s="28"/>
      <c r="G63" s="28">
        <f t="shared" si="8"/>
        <v>5</v>
      </c>
      <c r="H63" s="28">
        <f t="shared" si="8"/>
        <v>5</v>
      </c>
      <c r="I63" s="28">
        <f t="shared" si="8"/>
        <v>3</v>
      </c>
      <c r="J63" s="28">
        <f t="shared" si="8"/>
        <v>3</v>
      </c>
      <c r="K63" s="28">
        <f t="shared" si="8"/>
        <v>3</v>
      </c>
      <c r="L63" s="28">
        <f t="shared" si="8"/>
        <v>3</v>
      </c>
      <c r="M63" s="28">
        <f t="shared" si="8"/>
        <v>4</v>
      </c>
      <c r="N63" s="28">
        <f t="shared" si="8"/>
        <v>3</v>
      </c>
    </row>
    <row r="64" spans="1:14" ht="12.75">
      <c r="A64" s="39" t="s">
        <v>114</v>
      </c>
      <c r="B64" s="49">
        <f>B49-B45-B3</f>
        <v>178</v>
      </c>
      <c r="C64" s="49">
        <f aca="true" t="shared" si="9" ref="C64:N64">C49-C45-C3</f>
        <v>160</v>
      </c>
      <c r="D64" s="49">
        <f t="shared" si="9"/>
        <v>160</v>
      </c>
      <c r="E64" s="49">
        <f t="shared" si="9"/>
        <v>160</v>
      </c>
      <c r="F64" s="49"/>
      <c r="G64" s="49">
        <f t="shared" si="9"/>
        <v>160</v>
      </c>
      <c r="H64" s="49">
        <f t="shared" si="9"/>
        <v>80</v>
      </c>
      <c r="I64" s="49">
        <f t="shared" si="9"/>
        <v>78</v>
      </c>
      <c r="J64" s="49">
        <f t="shared" si="9"/>
        <v>156</v>
      </c>
      <c r="K64" s="49">
        <f t="shared" si="9"/>
        <v>108</v>
      </c>
      <c r="L64" s="49">
        <f t="shared" si="9"/>
        <v>156</v>
      </c>
      <c r="M64" s="49">
        <f t="shared" si="9"/>
        <v>104</v>
      </c>
      <c r="N64" s="49">
        <f t="shared" si="9"/>
        <v>156</v>
      </c>
    </row>
    <row r="65" spans="1:14" ht="12.75">
      <c r="A65" s="34" t="s">
        <v>115</v>
      </c>
      <c r="B65" s="48">
        <f>B64/B49</f>
        <v>0.39555555555555555</v>
      </c>
      <c r="C65" s="48">
        <f aca="true" t="shared" si="10" ref="C65:N65">C64/C49</f>
        <v>0.43243243243243246</v>
      </c>
      <c r="D65" s="48">
        <f t="shared" si="10"/>
        <v>0.47058823529411764</v>
      </c>
      <c r="E65" s="48">
        <f t="shared" si="10"/>
        <v>0.4</v>
      </c>
      <c r="F65" s="48"/>
      <c r="G65" s="48">
        <f t="shared" si="10"/>
        <v>0.4</v>
      </c>
      <c r="H65" s="48">
        <f t="shared" si="10"/>
        <v>0.4</v>
      </c>
      <c r="I65" s="48">
        <f t="shared" si="10"/>
        <v>0.52</v>
      </c>
      <c r="J65" s="48">
        <f t="shared" si="10"/>
        <v>0.52</v>
      </c>
      <c r="K65" s="48">
        <f t="shared" si="10"/>
        <v>0.6</v>
      </c>
      <c r="L65" s="48">
        <f t="shared" si="10"/>
        <v>0.52</v>
      </c>
      <c r="M65" s="48">
        <f t="shared" si="10"/>
        <v>0.52</v>
      </c>
      <c r="N65" s="48">
        <f t="shared" si="10"/>
        <v>0.52</v>
      </c>
    </row>
    <row r="66" spans="1:14" ht="12.75">
      <c r="A66" s="34" t="s">
        <v>113</v>
      </c>
      <c r="B66" s="33">
        <f>B64/(B16+B23+B29+B40)</f>
        <v>11.125</v>
      </c>
      <c r="C66" s="33">
        <f>C64/(C16+C23+C29+C40)</f>
        <v>10.666666666666666</v>
      </c>
      <c r="D66" s="33">
        <f>D64/(D16+D23+D29+D40)</f>
        <v>10</v>
      </c>
      <c r="E66" s="33">
        <f>E64/(E16+E23+E29+E40)</f>
        <v>10.666666666666666</v>
      </c>
      <c r="F66" s="33"/>
      <c r="G66" s="33">
        <f>G64/(G16+G23+G29+G35+G41)</f>
        <v>14.545454545454545</v>
      </c>
      <c r="H66" s="33">
        <f aca="true" t="shared" si="11" ref="H66:N66">H64/(H16+H23+H29+H35+H41)</f>
        <v>11.428571428571429</v>
      </c>
      <c r="I66" s="33">
        <f t="shared" si="11"/>
        <v>9.75</v>
      </c>
      <c r="J66" s="33">
        <f t="shared" si="11"/>
        <v>14.181818181818182</v>
      </c>
      <c r="K66" s="33">
        <f t="shared" si="11"/>
        <v>15.428571428571429</v>
      </c>
      <c r="L66" s="33">
        <f t="shared" si="11"/>
        <v>17.333333333333332</v>
      </c>
      <c r="M66" s="33">
        <f t="shared" si="11"/>
        <v>14.857142857142858</v>
      </c>
      <c r="N66" s="33">
        <f t="shared" si="11"/>
        <v>17.333333333333332</v>
      </c>
    </row>
    <row r="67" spans="1:14" ht="12.75">
      <c r="A67" s="34" t="s">
        <v>116</v>
      </c>
      <c r="B67" s="49">
        <f>B49-B61-B64</f>
        <v>32</v>
      </c>
      <c r="C67" s="49">
        <f aca="true" t="shared" si="12" ref="C67:N67">C49-C61-C64</f>
        <v>30</v>
      </c>
      <c r="D67" s="49">
        <f t="shared" si="12"/>
        <v>0</v>
      </c>
      <c r="E67" s="49">
        <f t="shared" si="12"/>
        <v>0</v>
      </c>
      <c r="F67" s="49"/>
      <c r="G67" s="49">
        <f t="shared" si="12"/>
        <v>0</v>
      </c>
      <c r="H67" s="49">
        <f t="shared" si="12"/>
        <v>0</v>
      </c>
      <c r="I67" s="49">
        <f t="shared" si="12"/>
        <v>0</v>
      </c>
      <c r="J67" s="49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</row>
    <row r="75" spans="1:6" ht="12.75">
      <c r="A75" s="36"/>
      <c r="F75" s="18"/>
    </row>
    <row r="79" spans="1:14" ht="12.75">
      <c r="A79" s="40"/>
      <c r="B79" s="22"/>
      <c r="C79" s="22"/>
      <c r="D79" s="22"/>
      <c r="E79" s="22"/>
      <c r="F79" s="24"/>
      <c r="G79" s="22"/>
      <c r="H79" s="22"/>
      <c r="I79" s="22"/>
      <c r="J79" s="22"/>
      <c r="K79" s="22"/>
      <c r="L79" s="22"/>
      <c r="M79" s="22"/>
      <c r="N79" s="22"/>
    </row>
    <row r="80" spans="1:6" ht="12.75">
      <c r="A80" s="41"/>
      <c r="F80" s="23"/>
    </row>
    <row r="125" spans="1:6" ht="12.75">
      <c r="A125" s="36"/>
      <c r="F125" s="18"/>
    </row>
    <row r="126" spans="1:6" ht="12.75">
      <c r="A126" s="36"/>
      <c r="F126" s="18"/>
    </row>
    <row r="127" spans="1:6" ht="12.75">
      <c r="A127" s="36"/>
      <c r="F127" s="18"/>
    </row>
    <row r="128" spans="1:6" ht="12.75">
      <c r="A128" s="39"/>
      <c r="F128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</cp:lastModifiedBy>
  <cp:lastPrinted>2006-05-21T10:46:31Z</cp:lastPrinted>
  <dcterms:created xsi:type="dcterms:W3CDTF">2000-06-07T05:43:06Z</dcterms:created>
  <dcterms:modified xsi:type="dcterms:W3CDTF">2023-08-27T11:11:38Z</dcterms:modified>
  <cp:category/>
  <cp:version/>
  <cp:contentType/>
  <cp:contentStatus/>
</cp:coreProperties>
</file>